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ЭтаКнига" defaultThemeVersion="124226"/>
  <bookViews>
    <workbookView xWindow="240" yWindow="48" windowWidth="19320" windowHeight="9972"/>
  </bookViews>
  <sheets>
    <sheet name="Лист1" sheetId="1" r:id="rId1"/>
    <sheet name="Лист2" sheetId="2" r:id="rId2"/>
    <sheet name="Лист3" sheetId="3" r:id="rId3"/>
    <sheet name="XLR_NoRangeSheet" sheetId="4" state="veryHidden" r:id="rId4"/>
  </sheets>
  <definedNames>
    <definedName name="Query1">Лист1!$A$12:$I$60</definedName>
    <definedName name="Query2_BDATE" hidden="1">XLR_NoRangeSheet!$F$6</definedName>
    <definedName name="Query2_BDATES" hidden="1">XLR_NoRangeSheet!$D$6</definedName>
    <definedName name="Query2_BLDNCODE" hidden="1">XLR_NoRangeSheet!$B$6</definedName>
    <definedName name="Query2_BLDNNAME" hidden="1">XLR_NoRangeSheet!$C$6</definedName>
    <definedName name="Query2_DIRSOKR" hidden="1">XLR_NoRangeSheet!$H$6</definedName>
    <definedName name="Query2_EDATE" hidden="1">XLR_NoRangeSheet!$G$6</definedName>
    <definedName name="Query2_EDATES" hidden="1">XLR_NoRangeSheet!$E$6</definedName>
    <definedName name="Query3_AREANEJIL" hidden="1">XLR_NoRangeSheet!$F$7</definedName>
    <definedName name="Query3_ETAG" hidden="1">XLR_NoRangeSheet!$D$7</definedName>
    <definedName name="Query3_GODPOSTR" hidden="1">XLR_NoRangeSheet!$B$7</definedName>
    <definedName name="Query3_KOLVOFLAT" hidden="1">XLR_NoRangeSheet!$E$7</definedName>
    <definedName name="Query3_TOTALAREA" hidden="1">XLR_NoRangeSheet!$C$7</definedName>
    <definedName name="Query4_SALDO" hidden="1">XLR_NoRangeSheet!$B$8</definedName>
    <definedName name="XLR_ERRNAMESTR" hidden="1">XLR_NoRangeSheet!$B$5</definedName>
    <definedName name="XLR_VERSION" hidden="1">XLR_NoRangeSheet!$A$5</definedName>
  </definedNames>
  <calcPr calcId="124519"/>
</workbook>
</file>

<file path=xl/calcChain.xml><?xml version="1.0" encoding="utf-8"?>
<calcChain xmlns="http://schemas.openxmlformats.org/spreadsheetml/2006/main">
  <c r="B5" i="4"/>
  <c r="H7" i="1"/>
  <c r="H10"/>
  <c r="H6"/>
  <c r="H5"/>
  <c r="H8"/>
  <c r="H9"/>
  <c r="H3"/>
  <c r="E3"/>
  <c r="C2"/>
</calcChain>
</file>

<file path=xl/sharedStrings.xml><?xml version="1.0" encoding="utf-8"?>
<sst xmlns="http://schemas.openxmlformats.org/spreadsheetml/2006/main" count="71" uniqueCount="71">
  <si>
    <t>Отчет о стоимости содержания жилого дома по адресу:</t>
  </si>
  <si>
    <t xml:space="preserve">за период с </t>
  </si>
  <si>
    <t>по</t>
  </si>
  <si>
    <t>Статьи расходов</t>
  </si>
  <si>
    <t>Сумма</t>
  </si>
  <si>
    <t>Год постройки</t>
  </si>
  <si>
    <t>Общая площадь жилых помещений, кв.м</t>
  </si>
  <si>
    <t>Этажность</t>
  </si>
  <si>
    <t>Количество квартир</t>
  </si>
  <si>
    <t>Сальдо на начало года</t>
  </si>
  <si>
    <t>Общая площадь нежилых помещений, кв.м</t>
  </si>
  <si>
    <t>4.2, Developer  (build 122-D7)</t>
  </si>
  <si>
    <t>Query2</t>
  </si>
  <si>
    <t>ул.40-лет Октября, 12/а</t>
  </si>
  <si>
    <t>01.01.2018г.</t>
  </si>
  <si>
    <t>31.12.2018г.</t>
  </si>
  <si>
    <t>Шамматов И.Т.</t>
  </si>
  <si>
    <t>Query3</t>
  </si>
  <si>
    <t>1959</t>
  </si>
  <si>
    <t>5</t>
  </si>
  <si>
    <t>60</t>
  </si>
  <si>
    <t>Query4</t>
  </si>
  <si>
    <t>1.Расходы по набору работ</t>
  </si>
  <si>
    <t xml:space="preserve">   --Гидравлические испытания системы ЦО</t>
  </si>
  <si>
    <t xml:space="preserve">   --Очистка кровли от снега и наледи</t>
  </si>
  <si>
    <t xml:space="preserve">   --Поверка водомеров</t>
  </si>
  <si>
    <t xml:space="preserve">   --Ремонт канализации</t>
  </si>
  <si>
    <t xml:space="preserve">   --Ремонт цоколя</t>
  </si>
  <si>
    <t>2.Техническое обслуживание</t>
  </si>
  <si>
    <t xml:space="preserve">   --Аварийное обслуживание</t>
  </si>
  <si>
    <t xml:space="preserve">   --Общестроительные работы</t>
  </si>
  <si>
    <t xml:space="preserve">   --Санитарно-технические работы</t>
  </si>
  <si>
    <t xml:space="preserve">   --Электротехнические работы</t>
  </si>
  <si>
    <t>3.Услуги сторонних организаций по содержанию домового хозяйства</t>
  </si>
  <si>
    <t xml:space="preserve">   --Вывоз крупногабаритного мусора (КГМ)</t>
  </si>
  <si>
    <t xml:space="preserve">   --Вывоз мусора (ТБО)</t>
  </si>
  <si>
    <t xml:space="preserve">   --Дезинсекция</t>
  </si>
  <si>
    <t xml:space="preserve">   --Дератизация</t>
  </si>
  <si>
    <t xml:space="preserve">   --Дератизация контейнерной площадки</t>
  </si>
  <si>
    <t xml:space="preserve">   --Обследование вентканалов</t>
  </si>
  <si>
    <t xml:space="preserve">   --Обслуживание ВДГО</t>
  </si>
  <si>
    <t xml:space="preserve">   --Обслуживание узла учета тепловой энергии</t>
  </si>
  <si>
    <t xml:space="preserve">   --Поверка приборов учета</t>
  </si>
  <si>
    <t xml:space="preserve">   --Размещение (утилизация) ТБО</t>
  </si>
  <si>
    <t xml:space="preserve">   --Сбор, транспортировка, обезвреживание ртутьсодержащих отходов</t>
  </si>
  <si>
    <t>4.Общеэксплуатационные расходы</t>
  </si>
  <si>
    <t xml:space="preserve">   --Общеэксплуатационные расходы ЖЭУ</t>
  </si>
  <si>
    <t>5.Санитарное содержание и благоустройство</t>
  </si>
  <si>
    <t xml:space="preserve">   --Расходы по мех.уборке территории</t>
  </si>
  <si>
    <t xml:space="preserve">   --Расходы по уборке придомовой территории (ручная)</t>
  </si>
  <si>
    <t xml:space="preserve">   --Талоны на вывоз мусора</t>
  </si>
  <si>
    <t xml:space="preserve">   --Транспортные расходы жилищного предприятия по вывозу КГМ</t>
  </si>
  <si>
    <t>6.Прочие прямые затраты</t>
  </si>
  <si>
    <t xml:space="preserve">   --Услуги по вводу платежей</t>
  </si>
  <si>
    <t xml:space="preserve">   --Услуги по выдаче справок гражданам</t>
  </si>
  <si>
    <t xml:space="preserve">   --Услуги по предоставлению платежных документов и обработке платежей за ЖКУ</t>
  </si>
  <si>
    <t>7.Услуги по управлению жилищным фондом</t>
  </si>
  <si>
    <t>Итого стоимость услуг без НДС</t>
  </si>
  <si>
    <t>Cтоимость услуг по содержанию и ремонту жилья с НДС</t>
  </si>
  <si>
    <t>Начислено населению по статье "Содержание"</t>
  </si>
  <si>
    <t>Оплата населением по статье "Содержание"</t>
  </si>
  <si>
    <t>Начислено за использование общедомового имущества</t>
  </si>
  <si>
    <t>Оплата за использование общедомового имущества</t>
  </si>
  <si>
    <t>Начислено арендаторам (собственникам) нежилых помещений</t>
  </si>
  <si>
    <t>Оплата арендаторами (собственниками) нежилых помещений</t>
  </si>
  <si>
    <t>Демонтированное лифтовое оборудование</t>
  </si>
  <si>
    <t>Всего начислено по МКД</t>
  </si>
  <si>
    <t>Всего оплачено по МКД</t>
  </si>
  <si>
    <t>Финансовый результат (перерасход (-),неосвоение (+))</t>
  </si>
  <si>
    <t>Задолженность населения за жилищно-коммунальные услуги на 01.01.2019</t>
  </si>
  <si>
    <t>в т.ч. по статье "Содержание"</t>
  </si>
</sst>
</file>

<file path=xl/styles.xml><?xml version="1.0" encoding="utf-8"?>
<styleSheet xmlns="http://schemas.openxmlformats.org/spreadsheetml/2006/main">
  <fonts count="4">
    <font>
      <sz val="10"/>
      <name val="Arial Cyr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11"/>
      <name val="Arial Cyr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3" fillId="0" borderId="0" xfId="0" applyFont="1"/>
    <xf numFmtId="0" fontId="0" fillId="0" borderId="0" xfId="0" quotePrefix="1"/>
    <xf numFmtId="49" fontId="0" fillId="0" borderId="0" xfId="0" applyNumberFormat="1"/>
    <xf numFmtId="14" fontId="0" fillId="0" borderId="0" xfId="0" applyNumberFormat="1"/>
    <xf numFmtId="4" fontId="0" fillId="0" borderId="0" xfId="0" applyNumberFormat="1"/>
    <xf numFmtId="0" fontId="1" fillId="0" borderId="1" xfId="0" applyFont="1" applyBorder="1" applyAlignment="1">
      <alignment horizontal="left" wrapText="1"/>
    </xf>
    <xf numFmtId="0" fontId="1" fillId="0" borderId="2" xfId="0" applyFont="1" applyBorder="1" applyAlignment="1">
      <alignment horizontal="left" wrapText="1"/>
    </xf>
    <xf numFmtId="0" fontId="1" fillId="0" borderId="3" xfId="0" applyFont="1" applyBorder="1" applyAlignment="1">
      <alignment horizontal="left" wrapText="1"/>
    </xf>
    <xf numFmtId="4" fontId="1" fillId="0" borderId="1" xfId="0" applyNumberFormat="1" applyFont="1" applyBorder="1" applyAlignment="1">
      <alignment horizontal="right"/>
    </xf>
    <xf numFmtId="4" fontId="1" fillId="0" borderId="3" xfId="0" applyNumberFormat="1" applyFont="1" applyBorder="1" applyAlignment="1">
      <alignment horizontal="right"/>
    </xf>
    <xf numFmtId="0" fontId="3" fillId="0" borderId="4" xfId="0" applyFont="1" applyBorder="1" applyAlignment="1">
      <alignment horizontal="center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4" fontId="0" fillId="0" borderId="4" xfId="0" applyNumberFormat="1" applyBorder="1" applyAlignment="1">
      <alignment horizontal="right"/>
    </xf>
    <xf numFmtId="0" fontId="0" fillId="0" borderId="1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3" xfId="0" applyBorder="1" applyAlignment="1">
      <alignment horizontal="left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1:K61"/>
  <sheetViews>
    <sheetView tabSelected="1" topLeftCell="A56" workbookViewId="0">
      <selection activeCell="B61" sqref="B61:I68"/>
    </sheetView>
  </sheetViews>
  <sheetFormatPr defaultRowHeight="13.2"/>
  <cols>
    <col min="1" max="1" width="0.88671875" customWidth="1"/>
    <col min="2" max="2" width="9.88671875" customWidth="1"/>
    <col min="7" max="7" width="27.5546875" customWidth="1"/>
    <col min="9" max="9" width="3.109375" customWidth="1"/>
    <col min="11" max="11" width="10.77734375" bestFit="1" customWidth="1"/>
  </cols>
  <sheetData>
    <row r="1" spans="2:9" ht="13.8">
      <c r="C1" s="1" t="s">
        <v>0</v>
      </c>
    </row>
    <row r="2" spans="2:9" ht="13.8">
      <c r="C2" s="1" t="str">
        <f>Query2_BLDNNAME</f>
        <v>ул.40-лет Октября, 12/а</v>
      </c>
    </row>
    <row r="3" spans="2:9" ht="13.8">
      <c r="C3" s="1" t="s">
        <v>1</v>
      </c>
      <c r="E3" s="1" t="str">
        <f>Query2_BDATES</f>
        <v>01.01.2018г.</v>
      </c>
      <c r="F3" s="1"/>
      <c r="G3" s="1" t="s">
        <v>2</v>
      </c>
      <c r="H3" s="1" t="str">
        <f>Query2_EDATES</f>
        <v>31.12.2018г.</v>
      </c>
    </row>
    <row r="4" spans="2:9" ht="13.8">
      <c r="C4" s="1"/>
      <c r="E4" s="1"/>
      <c r="F4" s="1"/>
      <c r="G4" s="1"/>
      <c r="H4" s="1"/>
    </row>
    <row r="5" spans="2:9" ht="14.55" customHeight="1">
      <c r="B5" s="12" t="s">
        <v>5</v>
      </c>
      <c r="C5" s="12"/>
      <c r="D5" s="12"/>
      <c r="E5" s="12"/>
      <c r="F5" s="12"/>
      <c r="G5" s="12"/>
      <c r="H5" s="13" t="str">
        <f>Query3_GODPOSTR</f>
        <v>1959</v>
      </c>
      <c r="I5" s="13"/>
    </row>
    <row r="6" spans="2:9" ht="14.55" customHeight="1">
      <c r="B6" s="12" t="s">
        <v>6</v>
      </c>
      <c r="C6" s="12"/>
      <c r="D6" s="12"/>
      <c r="E6" s="12"/>
      <c r="F6" s="12"/>
      <c r="G6" s="12"/>
      <c r="H6" s="13">
        <f>Query3_TOTALAREA</f>
        <v>2545.8000000000002</v>
      </c>
      <c r="I6" s="13"/>
    </row>
    <row r="7" spans="2:9" ht="14.55" customHeight="1">
      <c r="B7" s="15" t="s">
        <v>10</v>
      </c>
      <c r="C7" s="16"/>
      <c r="D7" s="16"/>
      <c r="E7" s="16"/>
      <c r="F7" s="16"/>
      <c r="G7" s="17"/>
      <c r="H7" s="13">
        <f>Query3_AREANEJIL</f>
        <v>0</v>
      </c>
      <c r="I7" s="13"/>
    </row>
    <row r="8" spans="2:9" ht="14.55" customHeight="1">
      <c r="B8" s="12" t="s">
        <v>7</v>
      </c>
      <c r="C8" s="12"/>
      <c r="D8" s="12"/>
      <c r="E8" s="12"/>
      <c r="F8" s="12"/>
      <c r="G8" s="12"/>
      <c r="H8" s="13" t="str">
        <f>Query3_ETAG</f>
        <v>5</v>
      </c>
      <c r="I8" s="13"/>
    </row>
    <row r="9" spans="2:9" ht="14.55" customHeight="1">
      <c r="B9" s="12" t="s">
        <v>8</v>
      </c>
      <c r="C9" s="12"/>
      <c r="D9" s="12"/>
      <c r="E9" s="12"/>
      <c r="F9" s="12"/>
      <c r="G9" s="12"/>
      <c r="H9" s="13" t="str">
        <f>Query3_KOLVOFLAT</f>
        <v>60</v>
      </c>
      <c r="I9" s="13"/>
    </row>
    <row r="10" spans="2:9" ht="14.55" customHeight="1">
      <c r="B10" s="12" t="s">
        <v>9</v>
      </c>
      <c r="C10" s="12"/>
      <c r="D10" s="12"/>
      <c r="E10" s="12"/>
      <c r="F10" s="12"/>
      <c r="G10" s="12"/>
      <c r="H10" s="14">
        <f>Query4_SALDO</f>
        <v>-252855.75</v>
      </c>
      <c r="I10" s="14"/>
    </row>
    <row r="11" spans="2:9" ht="14.55" customHeight="1">
      <c r="B11" s="11" t="s">
        <v>3</v>
      </c>
      <c r="C11" s="11"/>
      <c r="D11" s="11"/>
      <c r="E11" s="11"/>
      <c r="F11" s="11"/>
      <c r="G11" s="11"/>
      <c r="H11" s="11" t="s">
        <v>4</v>
      </c>
      <c r="I11" s="11"/>
    </row>
    <row r="12" spans="2:9" ht="14.55" customHeight="1">
      <c r="B12" s="6" t="s">
        <v>22</v>
      </c>
      <c r="C12" s="7"/>
      <c r="D12" s="7"/>
      <c r="E12" s="7"/>
      <c r="F12" s="7"/>
      <c r="G12" s="8"/>
      <c r="H12" s="9">
        <v>81080.44</v>
      </c>
      <c r="I12" s="10"/>
    </row>
    <row r="13" spans="2:9" ht="14.55" customHeight="1">
      <c r="B13" s="6" t="s">
        <v>23</v>
      </c>
      <c r="C13" s="7"/>
      <c r="D13" s="7"/>
      <c r="E13" s="7"/>
      <c r="F13" s="7"/>
      <c r="G13" s="8"/>
      <c r="H13" s="9">
        <v>15721.32</v>
      </c>
      <c r="I13" s="10"/>
    </row>
    <row r="14" spans="2:9" ht="14.55" customHeight="1">
      <c r="B14" s="6" t="s">
        <v>24</v>
      </c>
      <c r="C14" s="7"/>
      <c r="D14" s="7"/>
      <c r="E14" s="7"/>
      <c r="F14" s="7"/>
      <c r="G14" s="8"/>
      <c r="H14" s="9">
        <v>2546.2800000000002</v>
      </c>
      <c r="I14" s="10"/>
    </row>
    <row r="15" spans="2:9" ht="14.55" customHeight="1">
      <c r="B15" s="6" t="s">
        <v>25</v>
      </c>
      <c r="C15" s="7"/>
      <c r="D15" s="7"/>
      <c r="E15" s="7"/>
      <c r="F15" s="7"/>
      <c r="G15" s="8"/>
      <c r="H15" s="9">
        <v>9240.51</v>
      </c>
      <c r="I15" s="10"/>
    </row>
    <row r="16" spans="2:9" ht="14.55" customHeight="1">
      <c r="B16" s="6" t="s">
        <v>26</v>
      </c>
      <c r="C16" s="7"/>
      <c r="D16" s="7"/>
      <c r="E16" s="7"/>
      <c r="F16" s="7"/>
      <c r="G16" s="8"/>
      <c r="H16" s="9">
        <v>37800</v>
      </c>
      <c r="I16" s="10"/>
    </row>
    <row r="17" spans="2:9" ht="14.55" customHeight="1">
      <c r="B17" s="6" t="s">
        <v>27</v>
      </c>
      <c r="C17" s="7"/>
      <c r="D17" s="7"/>
      <c r="E17" s="7"/>
      <c r="F17" s="7"/>
      <c r="G17" s="8"/>
      <c r="H17" s="9">
        <v>15772.33</v>
      </c>
      <c r="I17" s="10"/>
    </row>
    <row r="18" spans="2:9" ht="14.55" customHeight="1">
      <c r="B18" s="6" t="s">
        <v>28</v>
      </c>
      <c r="C18" s="7"/>
      <c r="D18" s="7"/>
      <c r="E18" s="7"/>
      <c r="F18" s="7"/>
      <c r="G18" s="8"/>
      <c r="H18" s="9">
        <v>105224.59</v>
      </c>
      <c r="I18" s="10"/>
    </row>
    <row r="19" spans="2:9" ht="14.55" customHeight="1">
      <c r="B19" s="6" t="s">
        <v>29</v>
      </c>
      <c r="C19" s="7"/>
      <c r="D19" s="7"/>
      <c r="E19" s="7"/>
      <c r="F19" s="7"/>
      <c r="G19" s="8"/>
      <c r="H19" s="9">
        <v>10997.88</v>
      </c>
      <c r="I19" s="10"/>
    </row>
    <row r="20" spans="2:9" ht="14.55" customHeight="1">
      <c r="B20" s="6" t="s">
        <v>30</v>
      </c>
      <c r="C20" s="7"/>
      <c r="D20" s="7"/>
      <c r="E20" s="7"/>
      <c r="F20" s="7"/>
      <c r="G20" s="8"/>
      <c r="H20" s="9">
        <v>33375.64</v>
      </c>
      <c r="I20" s="10"/>
    </row>
    <row r="21" spans="2:9" ht="14.55" customHeight="1">
      <c r="B21" s="6" t="s">
        <v>31</v>
      </c>
      <c r="C21" s="7"/>
      <c r="D21" s="7"/>
      <c r="E21" s="7"/>
      <c r="F21" s="7"/>
      <c r="G21" s="8"/>
      <c r="H21" s="9">
        <v>54223.08</v>
      </c>
      <c r="I21" s="10"/>
    </row>
    <row r="22" spans="2:9" ht="14.55" customHeight="1">
      <c r="B22" s="6" t="s">
        <v>32</v>
      </c>
      <c r="C22" s="7"/>
      <c r="D22" s="7"/>
      <c r="E22" s="7"/>
      <c r="F22" s="7"/>
      <c r="G22" s="8"/>
      <c r="H22" s="9">
        <v>6627.99</v>
      </c>
      <c r="I22" s="10"/>
    </row>
    <row r="23" spans="2:9" ht="14.55" customHeight="1">
      <c r="B23" s="6" t="s">
        <v>33</v>
      </c>
      <c r="C23" s="7"/>
      <c r="D23" s="7"/>
      <c r="E23" s="7"/>
      <c r="F23" s="7"/>
      <c r="G23" s="8"/>
      <c r="H23" s="9">
        <v>92869.95</v>
      </c>
      <c r="I23" s="10"/>
    </row>
    <row r="24" spans="2:9" ht="0.6" customHeight="1">
      <c r="B24" s="6" t="s">
        <v>34</v>
      </c>
      <c r="C24" s="7"/>
      <c r="D24" s="7"/>
      <c r="E24" s="7"/>
      <c r="F24" s="7"/>
      <c r="G24" s="8"/>
      <c r="H24" s="9">
        <v>0</v>
      </c>
      <c r="I24" s="10"/>
    </row>
    <row r="25" spans="2:9" ht="14.55" customHeight="1">
      <c r="B25" s="6" t="s">
        <v>35</v>
      </c>
      <c r="C25" s="7"/>
      <c r="D25" s="7"/>
      <c r="E25" s="7"/>
      <c r="F25" s="7"/>
      <c r="G25" s="8"/>
      <c r="H25" s="9">
        <v>31681.919999999998</v>
      </c>
      <c r="I25" s="10"/>
    </row>
    <row r="26" spans="2:9" ht="14.55" customHeight="1">
      <c r="B26" s="6" t="s">
        <v>36</v>
      </c>
      <c r="C26" s="7"/>
      <c r="D26" s="7"/>
      <c r="E26" s="7"/>
      <c r="F26" s="7"/>
      <c r="G26" s="8"/>
      <c r="H26" s="9">
        <v>2379.6999999999998</v>
      </c>
      <c r="I26" s="10"/>
    </row>
    <row r="27" spans="2:9" ht="14.55" customHeight="1">
      <c r="B27" s="6" t="s">
        <v>37</v>
      </c>
      <c r="C27" s="7"/>
      <c r="D27" s="7"/>
      <c r="E27" s="7"/>
      <c r="F27" s="7"/>
      <c r="G27" s="8"/>
      <c r="H27" s="9">
        <v>3362.4</v>
      </c>
      <c r="I27" s="10"/>
    </row>
    <row r="28" spans="2:9" ht="14.55" customHeight="1">
      <c r="B28" s="6" t="s">
        <v>38</v>
      </c>
      <c r="C28" s="7"/>
      <c r="D28" s="7"/>
      <c r="E28" s="7"/>
      <c r="F28" s="7"/>
      <c r="G28" s="8"/>
      <c r="H28" s="9">
        <v>871.2</v>
      </c>
      <c r="I28" s="10"/>
    </row>
    <row r="29" spans="2:9" ht="14.55" customHeight="1">
      <c r="B29" s="6" t="s">
        <v>39</v>
      </c>
      <c r="C29" s="7"/>
      <c r="D29" s="7"/>
      <c r="E29" s="7"/>
      <c r="F29" s="7"/>
      <c r="G29" s="8"/>
      <c r="H29" s="9">
        <v>1147.1600000000001</v>
      </c>
      <c r="I29" s="10"/>
    </row>
    <row r="30" spans="2:9" ht="14.55" customHeight="1">
      <c r="B30" s="6" t="s">
        <v>40</v>
      </c>
      <c r="C30" s="7"/>
      <c r="D30" s="7"/>
      <c r="E30" s="7"/>
      <c r="F30" s="7"/>
      <c r="G30" s="8"/>
      <c r="H30" s="9">
        <v>6759.66</v>
      </c>
      <c r="I30" s="10"/>
    </row>
    <row r="31" spans="2:9" ht="14.55" customHeight="1">
      <c r="B31" s="6" t="s">
        <v>41</v>
      </c>
      <c r="C31" s="7"/>
      <c r="D31" s="7"/>
      <c r="E31" s="7"/>
      <c r="F31" s="7"/>
      <c r="G31" s="8"/>
      <c r="H31" s="9">
        <v>8341.56</v>
      </c>
      <c r="I31" s="10"/>
    </row>
    <row r="32" spans="2:9" ht="14.55" customHeight="1">
      <c r="B32" s="6" t="s">
        <v>42</v>
      </c>
      <c r="C32" s="7"/>
      <c r="D32" s="7"/>
      <c r="E32" s="7"/>
      <c r="F32" s="7"/>
      <c r="G32" s="8"/>
      <c r="H32" s="9">
        <v>13559.32</v>
      </c>
      <c r="I32" s="10"/>
    </row>
    <row r="33" spans="2:9" ht="14.55" customHeight="1">
      <c r="B33" s="6" t="s">
        <v>43</v>
      </c>
      <c r="C33" s="7"/>
      <c r="D33" s="7"/>
      <c r="E33" s="7"/>
      <c r="F33" s="7"/>
      <c r="G33" s="8"/>
      <c r="H33" s="9">
        <v>21865.35</v>
      </c>
      <c r="I33" s="10"/>
    </row>
    <row r="34" spans="2:9" ht="14.55" customHeight="1">
      <c r="B34" s="6" t="s">
        <v>44</v>
      </c>
      <c r="C34" s="7"/>
      <c r="D34" s="7"/>
      <c r="E34" s="7"/>
      <c r="F34" s="7"/>
      <c r="G34" s="8"/>
      <c r="H34" s="9">
        <v>2901.68</v>
      </c>
      <c r="I34" s="10"/>
    </row>
    <row r="35" spans="2:9" ht="14.55" customHeight="1">
      <c r="B35" s="6" t="s">
        <v>45</v>
      </c>
      <c r="C35" s="7"/>
      <c r="D35" s="7"/>
      <c r="E35" s="7"/>
      <c r="F35" s="7"/>
      <c r="G35" s="8"/>
      <c r="H35" s="9">
        <v>60090.7</v>
      </c>
      <c r="I35" s="10"/>
    </row>
    <row r="36" spans="2:9" ht="14.55" customHeight="1">
      <c r="B36" s="6" t="s">
        <v>46</v>
      </c>
      <c r="C36" s="7"/>
      <c r="D36" s="7"/>
      <c r="E36" s="7"/>
      <c r="F36" s="7"/>
      <c r="G36" s="8"/>
      <c r="H36" s="9">
        <v>60090.7</v>
      </c>
      <c r="I36" s="10"/>
    </row>
    <row r="37" spans="2:9" ht="14.55" customHeight="1">
      <c r="B37" s="6" t="s">
        <v>47</v>
      </c>
      <c r="C37" s="7"/>
      <c r="D37" s="7"/>
      <c r="E37" s="7"/>
      <c r="F37" s="7"/>
      <c r="G37" s="8"/>
      <c r="H37" s="9">
        <v>97656.34</v>
      </c>
      <c r="I37" s="10"/>
    </row>
    <row r="38" spans="2:9" ht="14.55" customHeight="1">
      <c r="B38" s="6" t="s">
        <v>48</v>
      </c>
      <c r="C38" s="7"/>
      <c r="D38" s="7"/>
      <c r="E38" s="7"/>
      <c r="F38" s="7"/>
      <c r="G38" s="8"/>
      <c r="H38" s="9">
        <v>9200.99</v>
      </c>
      <c r="I38" s="10"/>
    </row>
    <row r="39" spans="2:9" ht="14.55" customHeight="1">
      <c r="B39" s="6" t="s">
        <v>49</v>
      </c>
      <c r="C39" s="7"/>
      <c r="D39" s="7"/>
      <c r="E39" s="7"/>
      <c r="F39" s="7"/>
      <c r="G39" s="8"/>
      <c r="H39" s="9">
        <v>85039.53</v>
      </c>
      <c r="I39" s="10"/>
    </row>
    <row r="40" spans="2:9" ht="14.55" customHeight="1">
      <c r="B40" s="6" t="s">
        <v>50</v>
      </c>
      <c r="C40" s="7"/>
      <c r="D40" s="7"/>
      <c r="E40" s="7"/>
      <c r="F40" s="7"/>
      <c r="G40" s="8"/>
      <c r="H40" s="9">
        <v>738.46</v>
      </c>
      <c r="I40" s="10"/>
    </row>
    <row r="41" spans="2:9" ht="14.55" customHeight="1">
      <c r="B41" s="6" t="s">
        <v>51</v>
      </c>
      <c r="C41" s="7"/>
      <c r="D41" s="7"/>
      <c r="E41" s="7"/>
      <c r="F41" s="7"/>
      <c r="G41" s="8"/>
      <c r="H41" s="9">
        <v>2677.36</v>
      </c>
      <c r="I41" s="10"/>
    </row>
    <row r="42" spans="2:9" ht="14.55" customHeight="1">
      <c r="B42" s="6" t="s">
        <v>52</v>
      </c>
      <c r="C42" s="7"/>
      <c r="D42" s="7"/>
      <c r="E42" s="7"/>
      <c r="F42" s="7"/>
      <c r="G42" s="8"/>
      <c r="H42" s="9">
        <v>16411.78</v>
      </c>
      <c r="I42" s="10"/>
    </row>
    <row r="43" spans="2:9" ht="14.55" customHeight="1">
      <c r="B43" s="6" t="s">
        <v>53</v>
      </c>
      <c r="C43" s="7"/>
      <c r="D43" s="7"/>
      <c r="E43" s="7"/>
      <c r="F43" s="7"/>
      <c r="G43" s="8"/>
      <c r="H43" s="9">
        <v>1130.55</v>
      </c>
      <c r="I43" s="10"/>
    </row>
    <row r="44" spans="2:9" ht="14.55" customHeight="1">
      <c r="B44" s="6" t="s">
        <v>54</v>
      </c>
      <c r="C44" s="7"/>
      <c r="D44" s="7"/>
      <c r="E44" s="7"/>
      <c r="F44" s="7"/>
      <c r="G44" s="8"/>
      <c r="H44" s="9">
        <v>976.26</v>
      </c>
      <c r="I44" s="10"/>
    </row>
    <row r="45" spans="2:9" ht="28.2" customHeight="1">
      <c r="B45" s="6" t="s">
        <v>55</v>
      </c>
      <c r="C45" s="7"/>
      <c r="D45" s="7"/>
      <c r="E45" s="7"/>
      <c r="F45" s="7"/>
      <c r="G45" s="8"/>
      <c r="H45" s="9">
        <v>14304.97</v>
      </c>
      <c r="I45" s="10"/>
    </row>
    <row r="46" spans="2:9" ht="14.55" customHeight="1">
      <c r="B46" s="6" t="s">
        <v>56</v>
      </c>
      <c r="C46" s="7"/>
      <c r="D46" s="7"/>
      <c r="E46" s="7"/>
      <c r="F46" s="7"/>
      <c r="G46" s="8"/>
      <c r="H46" s="9">
        <v>20026.21</v>
      </c>
      <c r="I46" s="10"/>
    </row>
    <row r="47" spans="2:9" ht="14.55" customHeight="1">
      <c r="B47" s="6" t="s">
        <v>57</v>
      </c>
      <c r="C47" s="7"/>
      <c r="D47" s="7"/>
      <c r="E47" s="7"/>
      <c r="F47" s="7"/>
      <c r="G47" s="8"/>
      <c r="H47" s="9">
        <v>473360.01</v>
      </c>
      <c r="I47" s="10"/>
    </row>
    <row r="48" spans="2:9" ht="14.55" customHeight="1">
      <c r="B48" s="6" t="s">
        <v>58</v>
      </c>
      <c r="C48" s="7"/>
      <c r="D48" s="7"/>
      <c r="E48" s="7"/>
      <c r="F48" s="7"/>
      <c r="G48" s="8"/>
      <c r="H48" s="9">
        <v>558564.81000000006</v>
      </c>
      <c r="I48" s="10"/>
    </row>
    <row r="49" spans="2:11" ht="14.55" customHeight="1">
      <c r="B49" s="6" t="s">
        <v>59</v>
      </c>
      <c r="C49" s="7"/>
      <c r="D49" s="7"/>
      <c r="E49" s="7"/>
      <c r="F49" s="7"/>
      <c r="G49" s="8"/>
      <c r="H49" s="9">
        <v>451523.28</v>
      </c>
      <c r="I49" s="10"/>
    </row>
    <row r="50" spans="2:11" ht="14.55" customHeight="1">
      <c r="B50" s="6" t="s">
        <v>60</v>
      </c>
      <c r="C50" s="7"/>
      <c r="D50" s="7"/>
      <c r="E50" s="7"/>
      <c r="F50" s="7"/>
      <c r="G50" s="8"/>
      <c r="H50" s="9">
        <v>453641.16</v>
      </c>
      <c r="I50" s="10"/>
    </row>
    <row r="51" spans="2:11" ht="14.55" customHeight="1">
      <c r="B51" s="6" t="s">
        <v>61</v>
      </c>
      <c r="C51" s="7"/>
      <c r="D51" s="7"/>
      <c r="E51" s="7"/>
      <c r="F51" s="7"/>
      <c r="G51" s="8"/>
      <c r="H51" s="9">
        <v>4962.74</v>
      </c>
      <c r="I51" s="10"/>
    </row>
    <row r="52" spans="2:11" ht="14.55" customHeight="1">
      <c r="B52" s="6" t="s">
        <v>62</v>
      </c>
      <c r="C52" s="7"/>
      <c r="D52" s="7"/>
      <c r="E52" s="7"/>
      <c r="F52" s="7"/>
      <c r="G52" s="8"/>
      <c r="H52" s="9">
        <v>4040.05</v>
      </c>
      <c r="I52" s="10"/>
    </row>
    <row r="53" spans="2:11" ht="14.4" hidden="1" customHeight="1">
      <c r="B53" s="6" t="s">
        <v>63</v>
      </c>
      <c r="C53" s="7"/>
      <c r="D53" s="7"/>
      <c r="E53" s="7"/>
      <c r="F53" s="7"/>
      <c r="G53" s="8"/>
      <c r="H53" s="9">
        <v>0</v>
      </c>
      <c r="I53" s="10"/>
    </row>
    <row r="54" spans="2:11" ht="14.4" hidden="1" customHeight="1">
      <c r="B54" s="6" t="s">
        <v>64</v>
      </c>
      <c r="C54" s="7"/>
      <c r="D54" s="7"/>
      <c r="E54" s="7"/>
      <c r="F54" s="7"/>
      <c r="G54" s="8"/>
      <c r="H54" s="9">
        <v>0</v>
      </c>
      <c r="I54" s="10"/>
    </row>
    <row r="55" spans="2:11" ht="14.4" hidden="1" customHeight="1">
      <c r="B55" s="6" t="s">
        <v>65</v>
      </c>
      <c r="C55" s="7"/>
      <c r="D55" s="7"/>
      <c r="E55" s="7"/>
      <c r="F55" s="7"/>
      <c r="G55" s="8"/>
      <c r="H55" s="9">
        <v>0</v>
      </c>
      <c r="I55" s="10"/>
    </row>
    <row r="56" spans="2:11" ht="14.55" customHeight="1">
      <c r="B56" s="6" t="s">
        <v>66</v>
      </c>
      <c r="C56" s="7"/>
      <c r="D56" s="7"/>
      <c r="E56" s="7"/>
      <c r="F56" s="7"/>
      <c r="G56" s="8"/>
      <c r="H56" s="9">
        <v>456486.02</v>
      </c>
      <c r="I56" s="10"/>
    </row>
    <row r="57" spans="2:11" ht="14.55" customHeight="1">
      <c r="B57" s="6" t="s">
        <v>67</v>
      </c>
      <c r="C57" s="7"/>
      <c r="D57" s="7"/>
      <c r="E57" s="7"/>
      <c r="F57" s="7"/>
      <c r="G57" s="8"/>
      <c r="H57" s="9">
        <v>457681.21</v>
      </c>
      <c r="I57" s="10"/>
    </row>
    <row r="58" spans="2:11" ht="14.55" customHeight="1">
      <c r="B58" s="6" t="s">
        <v>68</v>
      </c>
      <c r="C58" s="7"/>
      <c r="D58" s="7"/>
      <c r="E58" s="7"/>
      <c r="F58" s="7"/>
      <c r="G58" s="8"/>
      <c r="H58" s="9">
        <v>-102078.79</v>
      </c>
      <c r="I58" s="10"/>
      <c r="K58" s="5"/>
    </row>
    <row r="59" spans="2:11" ht="14.55" customHeight="1">
      <c r="B59" s="6" t="s">
        <v>69</v>
      </c>
      <c r="C59" s="7"/>
      <c r="D59" s="7"/>
      <c r="E59" s="7"/>
      <c r="F59" s="7"/>
      <c r="G59" s="8"/>
      <c r="H59" s="9">
        <v>11535.89</v>
      </c>
      <c r="I59" s="10"/>
    </row>
    <row r="60" spans="2:11" ht="14.55" customHeight="1">
      <c r="B60" s="6" t="s">
        <v>70</v>
      </c>
      <c r="C60" s="7"/>
      <c r="D60" s="7"/>
      <c r="E60" s="7"/>
      <c r="F60" s="7"/>
      <c r="G60" s="8"/>
      <c r="H60" s="9">
        <v>2075.11</v>
      </c>
      <c r="I60" s="10"/>
    </row>
    <row r="61" spans="2:11" ht="14.55" customHeight="1"/>
  </sheetData>
  <mergeCells count="112">
    <mergeCell ref="B5:G5"/>
    <mergeCell ref="B6:G6"/>
    <mergeCell ref="B8:G8"/>
    <mergeCell ref="B9:G9"/>
    <mergeCell ref="B10:G10"/>
    <mergeCell ref="H6:I6"/>
    <mergeCell ref="H8:I8"/>
    <mergeCell ref="H9:I9"/>
    <mergeCell ref="H10:I10"/>
    <mergeCell ref="H5:I5"/>
    <mergeCell ref="B7:G7"/>
    <mergeCell ref="H7:I7"/>
    <mergeCell ref="B11:G11"/>
    <mergeCell ref="H11:I11"/>
    <mergeCell ref="H13:I13"/>
    <mergeCell ref="B13:G13"/>
    <mergeCell ref="B16:G16"/>
    <mergeCell ref="H16:I16"/>
    <mergeCell ref="B17:G17"/>
    <mergeCell ref="H17:I17"/>
    <mergeCell ref="B18:G18"/>
    <mergeCell ref="H18:I18"/>
    <mergeCell ref="B12:G12"/>
    <mergeCell ref="H12:I12"/>
    <mergeCell ref="B14:G14"/>
    <mergeCell ref="H14:I14"/>
    <mergeCell ref="B15:G15"/>
    <mergeCell ref="H15:I15"/>
    <mergeCell ref="B22:G22"/>
    <mergeCell ref="H22:I22"/>
    <mergeCell ref="B23:G23"/>
    <mergeCell ref="H23:I23"/>
    <mergeCell ref="B24:G24"/>
    <mergeCell ref="H24:I24"/>
    <mergeCell ref="B19:G19"/>
    <mergeCell ref="H19:I19"/>
    <mergeCell ref="B20:G20"/>
    <mergeCell ref="H20:I20"/>
    <mergeCell ref="B21:G21"/>
    <mergeCell ref="H21:I21"/>
    <mergeCell ref="B28:G28"/>
    <mergeCell ref="H28:I28"/>
    <mergeCell ref="B29:G29"/>
    <mergeCell ref="H29:I29"/>
    <mergeCell ref="B30:G30"/>
    <mergeCell ref="H30:I30"/>
    <mergeCell ref="B25:G25"/>
    <mergeCell ref="H25:I25"/>
    <mergeCell ref="B26:G26"/>
    <mergeCell ref="H26:I26"/>
    <mergeCell ref="B27:G27"/>
    <mergeCell ref="H27:I27"/>
    <mergeCell ref="B34:G34"/>
    <mergeCell ref="H34:I34"/>
    <mergeCell ref="B35:G35"/>
    <mergeCell ref="H35:I35"/>
    <mergeCell ref="B36:G36"/>
    <mergeCell ref="H36:I36"/>
    <mergeCell ref="B31:G31"/>
    <mergeCell ref="H31:I31"/>
    <mergeCell ref="B32:G32"/>
    <mergeCell ref="H32:I32"/>
    <mergeCell ref="B33:G33"/>
    <mergeCell ref="H33:I33"/>
    <mergeCell ref="B40:G40"/>
    <mergeCell ref="H40:I40"/>
    <mergeCell ref="B41:G41"/>
    <mergeCell ref="H41:I41"/>
    <mergeCell ref="B42:G42"/>
    <mergeCell ref="H42:I42"/>
    <mergeCell ref="B37:G37"/>
    <mergeCell ref="H37:I37"/>
    <mergeCell ref="B38:G38"/>
    <mergeCell ref="H38:I38"/>
    <mergeCell ref="B39:G39"/>
    <mergeCell ref="H39:I39"/>
    <mergeCell ref="B46:G46"/>
    <mergeCell ref="H46:I46"/>
    <mergeCell ref="B47:G47"/>
    <mergeCell ref="H47:I47"/>
    <mergeCell ref="B48:G48"/>
    <mergeCell ref="H48:I48"/>
    <mergeCell ref="B43:G43"/>
    <mergeCell ref="H43:I43"/>
    <mergeCell ref="B44:G44"/>
    <mergeCell ref="H44:I44"/>
    <mergeCell ref="B45:G45"/>
    <mergeCell ref="H45:I45"/>
    <mergeCell ref="B52:G52"/>
    <mergeCell ref="H52:I52"/>
    <mergeCell ref="B53:G53"/>
    <mergeCell ref="H53:I53"/>
    <mergeCell ref="B54:G54"/>
    <mergeCell ref="H54:I54"/>
    <mergeCell ref="B49:G49"/>
    <mergeCell ref="H49:I49"/>
    <mergeCell ref="B50:G50"/>
    <mergeCell ref="H50:I50"/>
    <mergeCell ref="B51:G51"/>
    <mergeCell ref="H51:I51"/>
    <mergeCell ref="B58:G58"/>
    <mergeCell ref="H58:I58"/>
    <mergeCell ref="B59:G59"/>
    <mergeCell ref="H59:I59"/>
    <mergeCell ref="B60:G60"/>
    <mergeCell ref="H60:I60"/>
    <mergeCell ref="B55:G55"/>
    <mergeCell ref="H55:I55"/>
    <mergeCell ref="B56:G56"/>
    <mergeCell ref="H56:I56"/>
    <mergeCell ref="B57:G57"/>
    <mergeCell ref="H57:I57"/>
  </mergeCells>
  <phoneticPr fontId="2" type="noConversion"/>
  <pageMargins left="0.74803149606299213" right="0.74803149606299213" top="0.98425196850393704" bottom="0.98425196850393704" header="0.51181102362204722" footer="0.51181102362204722"/>
  <pageSetup paperSize="9" scale="9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A1"/>
  <sheetViews>
    <sheetView workbookViewId="0"/>
  </sheetViews>
  <sheetFormatPr defaultRowHeight="13.2"/>
  <sheetData/>
  <phoneticPr fontId="2" type="noConversion"/>
  <pageMargins left="0.75" right="0.75" top="1" bottom="1" header="0.5" footer="0.5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A5:H8"/>
  <sheetViews>
    <sheetView workbookViewId="0">
      <selection activeCell="A30005" sqref="A30005:I30006"/>
    </sheetView>
  </sheetViews>
  <sheetFormatPr defaultRowHeight="13.2"/>
  <sheetData>
    <row r="5" spans="1:8">
      <c r="A5" s="2" t="s">
        <v>11</v>
      </c>
      <c r="B5" t="e">
        <f>XLR_ERRNAME</f>
        <v>#NAME?</v>
      </c>
    </row>
    <row r="6" spans="1:8">
      <c r="A6" t="s">
        <v>12</v>
      </c>
      <c r="B6">
        <v>3531</v>
      </c>
      <c r="C6" s="3" t="s">
        <v>13</v>
      </c>
      <c r="D6" s="3" t="s">
        <v>14</v>
      </c>
      <c r="E6" s="3" t="s">
        <v>15</v>
      </c>
      <c r="F6" s="4">
        <v>43101</v>
      </c>
      <c r="G6" s="4">
        <v>43465</v>
      </c>
      <c r="H6" s="3" t="s">
        <v>16</v>
      </c>
    </row>
    <row r="7" spans="1:8">
      <c r="A7" t="s">
        <v>17</v>
      </c>
      <c r="B7" s="3" t="s">
        <v>18</v>
      </c>
      <c r="C7">
        <v>2545.8000000000002</v>
      </c>
      <c r="D7" s="3" t="s">
        <v>19</v>
      </c>
      <c r="E7" s="3" t="s">
        <v>20</v>
      </c>
      <c r="F7">
        <v>0</v>
      </c>
    </row>
    <row r="8" spans="1:8">
      <c r="A8" t="s">
        <v>21</v>
      </c>
      <c r="B8">
        <v>-252855.75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1</vt:i4>
      </vt:variant>
    </vt:vector>
  </HeadingPairs>
  <TitlesOfParts>
    <vt:vector size="4" baseType="lpstr">
      <vt:lpstr>Лист1</vt:lpstr>
      <vt:lpstr>Лист2</vt:lpstr>
      <vt:lpstr>Лист3</vt:lpstr>
      <vt:lpstr>Query1</vt:lpstr>
    </vt:vector>
  </TitlesOfParts>
  <Company>MoBIL GROUP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Лилия</dc:creator>
  <cp:lastModifiedBy>user</cp:lastModifiedBy>
  <cp:lastPrinted>2019-03-26T06:52:34Z</cp:lastPrinted>
  <dcterms:created xsi:type="dcterms:W3CDTF">2013-02-11T07:55:36Z</dcterms:created>
  <dcterms:modified xsi:type="dcterms:W3CDTF">2019-03-26T06:52:35Z</dcterms:modified>
</cp:coreProperties>
</file>