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<sst xmlns="http://schemas.openxmlformats.org/spreadsheetml/2006/main" count="86" uniqueCount="80">
  <si>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</si>
  <si>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</si>
  <si>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</si>
  <si>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</si>
  <si>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</si>
  <si>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</si>
  <si>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</si>
  <si>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</si>
  <si>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</si>
  <si>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</si>
  <si>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</si>
  <si>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</si>
  <si>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</si>
  <si>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</si>
  <si>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</si>
  <si>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</si>
  <si>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</si>
  <si>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</si>
  <si>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</si>
  <si>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</si>
  <si>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</si>
  <si>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</si>
  <si>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65</t>
  </si>
  <si>
    <t>01.01.2020г.</t>
  </si>
  <si>
    <t>31.12.2020г.</t>
  </si>
  <si>
    <t>Шамматов И.Т.</t>
  </si>
  <si>
    <t>Query3</t>
  </si>
  <si>
    <t>1960</t>
  </si>
  <si>
    <t>5</t>
  </si>
  <si>
    <t>59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</si>
  <si>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</si>
  <si>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</si>
  <si>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</si>
  <si>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</si>
  <si>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</si>
  <si>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</si>
  <si>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лестничных клеток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</si>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</sst>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9"/>
  <sheetViews>
    <sheetView tabSelected="1" zoomScalePageLayoutView="0" workbookViewId="0" topLeftCell="A40">
      <selection activeCell="A54" sqref="A54:IV5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65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31" t="s">
        <v>5</v>
      </c>
      <c r="C5" s="31"/>
      <c r="D5" s="31"/>
      <c r="E5" s="31"/>
      <c r="F5" s="31"/>
      <c r="G5" s="31"/>
      <c r="H5" s="23" t="str">
        <f>Query3_GODPOSTR</f>
        <v>1960</v>
      </c>
      <c r="I5" s="23"/>
    </row>
    <row r="6" spans="2:9" ht="12">
      <c r="B6" s="31" t="s">
        <v>6</v>
      </c>
      <c r="C6" s="31"/>
      <c r="D6" s="31"/>
      <c r="E6" s="31"/>
      <c r="F6" s="31"/>
      <c r="G6" s="31"/>
      <c r="H6" s="23">
        <f>Query3_TOTALAREA</f>
        <v>2410.9</v>
      </c>
      <c r="I6" s="23"/>
    </row>
    <row r="7" spans="2:9" ht="12">
      <c r="B7" s="25" t="s">
        <v>9</v>
      </c>
      <c r="C7" s="26"/>
      <c r="D7" s="26"/>
      <c r="E7" s="26"/>
      <c r="F7" s="26"/>
      <c r="G7" s="27"/>
      <c r="H7" s="23">
        <f>Query3_AREANEJIL</f>
        <v>368.5</v>
      </c>
      <c r="I7" s="23"/>
    </row>
    <row r="8" spans="2:9" ht="12">
      <c r="B8" s="31" t="s">
        <v>7</v>
      </c>
      <c r="C8" s="31"/>
      <c r="D8" s="31"/>
      <c r="E8" s="31"/>
      <c r="F8" s="31"/>
      <c r="G8" s="31"/>
      <c r="H8" s="23" t="str">
        <f>Query3_ETAG</f>
        <v>5</v>
      </c>
      <c r="I8" s="23"/>
    </row>
    <row r="9" spans="2:9" ht="12">
      <c r="B9" s="31" t="s">
        <v>8</v>
      </c>
      <c r="C9" s="31"/>
      <c r="D9" s="31"/>
      <c r="E9" s="31"/>
      <c r="F9" s="31"/>
      <c r="G9" s="31"/>
      <c r="H9" s="23" t="str">
        <f>Query3_KOLVOFLAT</f>
        <v>59</v>
      </c>
      <c r="I9" s="23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82013.45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19441.99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5787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12306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44478.46</v>
      </c>
      <c r="I15" s="22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1">
        <v>92001.84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14194.72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2049.87</v>
      </c>
      <c r="I18" s="22"/>
    </row>
    <row r="19" spans="2:9" ht="12.75" customHeight="1">
      <c r="B19" s="28" t="s">
        <v>40</v>
      </c>
      <c r="C19" s="29"/>
      <c r="D19" s="29"/>
      <c r="E19" s="29"/>
      <c r="F19" s="29"/>
      <c r="G19" s="30"/>
      <c r="H19" s="21">
        <v>16578.52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30723.48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28455.25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58407.06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2690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3684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714.24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546.27</v>
      </c>
      <c r="I26" s="22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1">
        <v>3964.66</v>
      </c>
      <c r="I27" s="22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1">
        <v>7646.43</v>
      </c>
      <c r="I28" s="22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1">
        <v>8038.69</v>
      </c>
      <c r="I29" s="22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1">
        <v>14662.69</v>
      </c>
      <c r="I30" s="22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1">
        <v>16000</v>
      </c>
      <c r="I31" s="22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1">
        <v>460.08</v>
      </c>
      <c r="I32" s="22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1">
        <v>67806.3</v>
      </c>
      <c r="I33" s="22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1">
        <v>67806.3</v>
      </c>
      <c r="I34" s="22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1">
        <v>59115.78</v>
      </c>
      <c r="I35" s="22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1">
        <v>332.65</v>
      </c>
      <c r="I36" s="22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1">
        <v>6883.38</v>
      </c>
      <c r="I37" s="22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1">
        <v>51899.75</v>
      </c>
      <c r="I38" s="22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1">
        <v>22059.86</v>
      </c>
      <c r="I39" s="22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1">
        <v>22059.86</v>
      </c>
      <c r="I40" s="22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1">
        <v>13052.51</v>
      </c>
      <c r="I41" s="22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1">
        <v>763.44</v>
      </c>
      <c r="I42" s="22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1">
        <v>713.88</v>
      </c>
      <c r="I43" s="22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1">
        <v>10105.78</v>
      </c>
      <c r="I44" s="22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1">
        <v>1469.41</v>
      </c>
      <c r="I45" s="22"/>
    </row>
    <row r="46" spans="2:9" ht="12.75" customHeight="1">
      <c r="B46" s="28" t="s">
        <v>67</v>
      </c>
      <c r="C46" s="29"/>
      <c r="D46" s="29"/>
      <c r="E46" s="29"/>
      <c r="F46" s="29"/>
      <c r="G46" s="30"/>
      <c r="H46" s="21">
        <v>31177.11</v>
      </c>
      <c r="I46" s="22"/>
    </row>
    <row r="47" spans="2:9" ht="12.75" customHeight="1">
      <c r="B47" s="28" t="s">
        <v>68</v>
      </c>
      <c r="C47" s="29"/>
      <c r="D47" s="29"/>
      <c r="E47" s="29"/>
      <c r="F47" s="29"/>
      <c r="G47" s="30"/>
      <c r="H47" s="21">
        <v>425633.91</v>
      </c>
      <c r="I47" s="22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1">
        <v>365973.76</v>
      </c>
      <c r="I48" s="22"/>
    </row>
    <row r="49" spans="2:9" ht="12.75" customHeight="1">
      <c r="B49" s="28" t="s">
        <v>70</v>
      </c>
      <c r="C49" s="29"/>
      <c r="D49" s="29"/>
      <c r="E49" s="29"/>
      <c r="F49" s="29"/>
      <c r="G49" s="30"/>
      <c r="H49" s="21">
        <v>286477.93</v>
      </c>
      <c r="I49" s="22"/>
    </row>
    <row r="50" spans="2:9" ht="12.75" customHeight="1">
      <c r="B50" s="28" t="s">
        <v>71</v>
      </c>
      <c r="C50" s="29"/>
      <c r="D50" s="29"/>
      <c r="E50" s="29"/>
      <c r="F50" s="29"/>
      <c r="G50" s="30"/>
      <c r="H50" s="21">
        <v>3826.8</v>
      </c>
      <c r="I50" s="22"/>
    </row>
    <row r="51" spans="2:9" ht="12.75" customHeight="1">
      <c r="B51" s="28" t="s">
        <v>72</v>
      </c>
      <c r="C51" s="29"/>
      <c r="D51" s="29"/>
      <c r="E51" s="29"/>
      <c r="F51" s="29"/>
      <c r="G51" s="30"/>
      <c r="H51" s="21">
        <v>3246.29</v>
      </c>
      <c r="I51" s="22"/>
    </row>
    <row r="52" spans="2:9" ht="12.75" customHeight="1">
      <c r="B52" s="28" t="s">
        <v>73</v>
      </c>
      <c r="C52" s="29"/>
      <c r="D52" s="29"/>
      <c r="E52" s="29"/>
      <c r="F52" s="29"/>
      <c r="G52" s="30"/>
      <c r="H52" s="21">
        <v>25078.36</v>
      </c>
      <c r="I52" s="22"/>
    </row>
    <row r="53" spans="2:9" ht="12.75" customHeight="1">
      <c r="B53" s="28" t="s">
        <v>74</v>
      </c>
      <c r="C53" s="29"/>
      <c r="D53" s="29"/>
      <c r="E53" s="29"/>
      <c r="F53" s="29"/>
      <c r="G53" s="30"/>
      <c r="H53" s="21">
        <v>31161.52</v>
      </c>
      <c r="I53" s="22"/>
    </row>
    <row r="54" spans="2:9" ht="12.75" customHeight="1">
      <c r="B54" s="28" t="s">
        <v>75</v>
      </c>
      <c r="C54" s="29"/>
      <c r="D54" s="29"/>
      <c r="E54" s="29"/>
      <c r="F54" s="29"/>
      <c r="G54" s="30"/>
      <c r="H54" s="21">
        <v>394878.92</v>
      </c>
      <c r="I54" s="22"/>
    </row>
    <row r="55" spans="2:9" ht="12.75" customHeight="1">
      <c r="B55" s="28" t="s">
        <v>76</v>
      </c>
      <c r="C55" s="29"/>
      <c r="D55" s="29"/>
      <c r="E55" s="29"/>
      <c r="F55" s="29"/>
      <c r="G55" s="30"/>
      <c r="H55" s="21">
        <v>320885.74</v>
      </c>
      <c r="I55" s="22"/>
    </row>
    <row r="56" spans="2:9" ht="12.75" customHeight="1">
      <c r="B56" s="28" t="s">
        <v>77</v>
      </c>
      <c r="C56" s="29"/>
      <c r="D56" s="29"/>
      <c r="E56" s="29"/>
      <c r="F56" s="29"/>
      <c r="G56" s="30"/>
      <c r="H56" s="21">
        <v>-30754.98999999999</v>
      </c>
      <c r="I56" s="22"/>
    </row>
    <row r="57" spans="2:9" ht="12.75" customHeight="1">
      <c r="B57" s="28" t="s">
        <v>78</v>
      </c>
      <c r="C57" s="29"/>
      <c r="D57" s="29"/>
      <c r="E57" s="29"/>
      <c r="F57" s="29"/>
      <c r="G57" s="30"/>
      <c r="H57" s="21">
        <v>47486.84</v>
      </c>
      <c r="I57" s="22"/>
    </row>
    <row r="58" spans="2:9" ht="12.75" customHeight="1">
      <c r="B58" s="28" t="s">
        <v>79</v>
      </c>
      <c r="C58" s="29"/>
      <c r="D58" s="29"/>
      <c r="E58" s="29"/>
      <c r="F58" s="29"/>
      <c r="G58" s="30"/>
      <c r="H58" s="21">
        <v>25326.59</v>
      </c>
      <c r="I58" s="22"/>
    </row>
    <row r="59" spans="2:7" ht="14.25">
      <c r="B59" s="24" t="s">
        <v>10</v>
      </c>
      <c r="C59" s="24"/>
      <c r="D59" s="24"/>
      <c r="E59" s="24"/>
      <c r="F59" s="24"/>
      <c r="G59" s="24"/>
    </row>
    <row r="60" spans="2:7" ht="14.25">
      <c r="B60" s="3"/>
      <c r="C60" s="3"/>
      <c r="D60" s="3"/>
      <c r="E60" s="3"/>
      <c r="F60" s="3"/>
      <c r="G60" s="3"/>
    </row>
    <row r="61" spans="2:7" ht="14.25">
      <c r="B61" s="8" t="s">
        <v>11</v>
      </c>
      <c r="C61" s="9" t="s">
        <v>12</v>
      </c>
      <c r="D61" s="6"/>
      <c r="E61" s="6"/>
      <c r="F61" s="6"/>
      <c r="G61" s="3"/>
    </row>
    <row r="62" spans="2:9" ht="12">
      <c r="B62" s="18" t="s">
        <v>13</v>
      </c>
      <c r="C62" s="18"/>
      <c r="D62" s="18"/>
      <c r="E62" s="18"/>
      <c r="F62" s="18"/>
      <c r="G62" s="18"/>
      <c r="H62" s="17">
        <f>Query5_S_PR_VODA</f>
        <v>14688.19</v>
      </c>
      <c r="I62" s="17"/>
    </row>
    <row r="63" spans="2:9" ht="12">
      <c r="B63" s="18" t="s">
        <v>14</v>
      </c>
      <c r="C63" s="18"/>
      <c r="D63" s="18"/>
      <c r="E63" s="18"/>
      <c r="F63" s="18"/>
      <c r="G63" s="18"/>
      <c r="H63" s="17">
        <f>Query5_S_N_VODA</f>
        <v>6499.2</v>
      </c>
      <c r="I63" s="17"/>
    </row>
    <row r="64" spans="2:9" ht="12">
      <c r="B64" s="19" t="s">
        <v>19</v>
      </c>
      <c r="C64" s="19"/>
      <c r="D64" s="19"/>
      <c r="E64" s="19"/>
      <c r="F64" s="19"/>
      <c r="G64" s="19"/>
      <c r="H64" s="17">
        <f>H63-H62</f>
        <v>-8188.990000000001</v>
      </c>
      <c r="I64" s="17"/>
    </row>
    <row r="65" spans="2:9" ht="12">
      <c r="B65" s="19"/>
      <c r="C65" s="19"/>
      <c r="D65" s="19"/>
      <c r="E65" s="19"/>
      <c r="F65" s="19"/>
      <c r="G65" s="19"/>
      <c r="H65" s="10"/>
      <c r="I65" s="10"/>
    </row>
    <row r="66" spans="2:3" ht="14.25">
      <c r="B66" s="4"/>
      <c r="C66" s="5"/>
    </row>
    <row r="67" spans="2:5" ht="14.25">
      <c r="B67" s="8" t="s">
        <v>15</v>
      </c>
      <c r="C67" s="11" t="s">
        <v>16</v>
      </c>
      <c r="D67" s="2"/>
      <c r="E67" s="2"/>
    </row>
    <row r="68" spans="2:9" ht="12">
      <c r="B68" s="18" t="s">
        <v>13</v>
      </c>
      <c r="C68" s="18"/>
      <c r="D68" s="18"/>
      <c r="E68" s="18"/>
      <c r="F68" s="18"/>
      <c r="G68" s="18"/>
      <c r="H68" s="17">
        <f>Query5_S_PR_TEPLO</f>
        <v>12886.03</v>
      </c>
      <c r="I68" s="17"/>
    </row>
    <row r="69" spans="2:9" ht="12">
      <c r="B69" s="18" t="s">
        <v>14</v>
      </c>
      <c r="C69" s="18"/>
      <c r="D69" s="18"/>
      <c r="E69" s="18"/>
      <c r="F69" s="18"/>
      <c r="G69" s="18"/>
      <c r="H69" s="17">
        <f>Query5_S_N_TEPLO</f>
        <v>12043.02</v>
      </c>
      <c r="I69" s="17"/>
    </row>
    <row r="70" spans="2:9" ht="14.25">
      <c r="B70" s="19" t="s">
        <v>19</v>
      </c>
      <c r="C70" s="19"/>
      <c r="D70" s="19"/>
      <c r="E70" s="19"/>
      <c r="F70" s="19"/>
      <c r="G70" s="13"/>
      <c r="H70" s="17">
        <f>H69-H68</f>
        <v>-843.0100000000002</v>
      </c>
      <c r="I70" s="17"/>
    </row>
    <row r="71" spans="2:9" ht="14.25">
      <c r="B71" s="19"/>
      <c r="C71" s="19"/>
      <c r="D71" s="19"/>
      <c r="E71" s="19"/>
      <c r="F71" s="19"/>
      <c r="G71" s="13"/>
      <c r="H71" s="10"/>
      <c r="I71" s="10"/>
    </row>
    <row r="72" spans="2:3" ht="14.25">
      <c r="B72" s="4"/>
      <c r="C72" s="5"/>
    </row>
    <row r="73" spans="2:4" ht="14.25">
      <c r="B73" s="8" t="s">
        <v>17</v>
      </c>
      <c r="C73" s="11" t="s">
        <v>18</v>
      </c>
      <c r="D73" s="2"/>
    </row>
    <row r="74" spans="2:9" ht="12">
      <c r="B74" s="18" t="s">
        <v>13</v>
      </c>
      <c r="C74" s="18"/>
      <c r="D74" s="18"/>
      <c r="E74" s="18"/>
      <c r="F74" s="18"/>
      <c r="G74" s="18"/>
      <c r="H74" s="17">
        <f>Query5_S_PR_ELVO</f>
        <v>15482.64</v>
      </c>
      <c r="I74" s="17"/>
    </row>
    <row r="75" spans="2:9" ht="12">
      <c r="B75" s="18" t="s">
        <v>14</v>
      </c>
      <c r="C75" s="18"/>
      <c r="D75" s="18"/>
      <c r="E75" s="18"/>
      <c r="F75" s="18"/>
      <c r="G75" s="18"/>
      <c r="H75" s="17">
        <f>Query5_S_N_ELVO</f>
        <v>11641.08</v>
      </c>
      <c r="I75" s="17"/>
    </row>
    <row r="76" spans="2:9" ht="12">
      <c r="B76" s="19" t="s">
        <v>19</v>
      </c>
      <c r="C76" s="19"/>
      <c r="D76" s="19"/>
      <c r="E76" s="19"/>
      <c r="F76" s="19"/>
      <c r="G76" s="19"/>
      <c r="H76" s="17">
        <f>H75-H74</f>
        <v>-3841.5599999999995</v>
      </c>
      <c r="I76" s="17"/>
    </row>
    <row r="77" spans="2:9" ht="12">
      <c r="B77" s="19"/>
      <c r="C77" s="19"/>
      <c r="D77" s="19"/>
      <c r="E77" s="19"/>
      <c r="F77" s="19"/>
      <c r="G77" s="19"/>
      <c r="H77" s="10"/>
      <c r="I77" s="10"/>
    </row>
    <row r="78" spans="2:9" ht="14.25">
      <c r="B78" s="12"/>
      <c r="C78" s="12"/>
      <c r="D78" s="12"/>
      <c r="E78" s="12"/>
      <c r="F78" s="12"/>
      <c r="G78" s="12"/>
      <c r="H78" s="10"/>
      <c r="I78" s="10"/>
    </row>
    <row r="79" spans="2:7" ht="14.25">
      <c r="B79" s="7"/>
      <c r="C79" s="7"/>
      <c r="D79" s="7"/>
      <c r="E79" s="7"/>
      <c r="F79" s="7"/>
      <c r="G79" s="7"/>
    </row>
  </sheetData>
  <sheetProtection/>
  <mergeCells count="129">
    <mergeCell ref="B56:G56"/>
    <mergeCell ref="H56:I56"/>
    <mergeCell ref="B57:G57"/>
    <mergeCell ref="H57:I57"/>
    <mergeCell ref="B58:G58"/>
    <mergeCell ref="H58:I58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5:I5"/>
    <mergeCell ref="B12:G12"/>
    <mergeCell ref="B5:G5"/>
    <mergeCell ref="B6:G6"/>
    <mergeCell ref="B8:G8"/>
    <mergeCell ref="B9:G9"/>
    <mergeCell ref="B11:G11"/>
    <mergeCell ref="H11:I11"/>
    <mergeCell ref="B7:G7"/>
    <mergeCell ref="H7:I7"/>
    <mergeCell ref="H62:I62"/>
    <mergeCell ref="G64:G65"/>
    <mergeCell ref="B76:F77"/>
    <mergeCell ref="G76:G77"/>
    <mergeCell ref="B13:G13"/>
    <mergeCell ref="H13:I13"/>
    <mergeCell ref="B14:G14"/>
    <mergeCell ref="H14:I14"/>
    <mergeCell ref="H69:I69"/>
    <mergeCell ref="H70:I70"/>
    <mergeCell ref="H6:I6"/>
    <mergeCell ref="H64:I64"/>
    <mergeCell ref="H8:I8"/>
    <mergeCell ref="H9:I9"/>
    <mergeCell ref="H15:I15"/>
    <mergeCell ref="H16:I16"/>
    <mergeCell ref="H17:I17"/>
    <mergeCell ref="H63:I63"/>
    <mergeCell ref="B62:G62"/>
    <mergeCell ref="B10:G10"/>
    <mergeCell ref="H10:I10"/>
    <mergeCell ref="H12:I12"/>
    <mergeCell ref="H68:I68"/>
    <mergeCell ref="B59:G59"/>
    <mergeCell ref="B15:G15"/>
    <mergeCell ref="B16:G16"/>
    <mergeCell ref="B17:G17"/>
    <mergeCell ref="H76:I76"/>
    <mergeCell ref="B74:G74"/>
    <mergeCell ref="B75:G75"/>
    <mergeCell ref="B64:F65"/>
    <mergeCell ref="B70:F71"/>
    <mergeCell ref="B63:G63"/>
    <mergeCell ref="B68:G68"/>
    <mergeCell ref="B69:G69"/>
    <mergeCell ref="H74:I74"/>
    <mergeCell ref="H75:I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4732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2410.9</v>
      </c>
      <c r="D7" s="15" t="s">
        <v>28</v>
      </c>
      <c r="E7" s="15" t="s">
        <v>29</v>
      </c>
      <c r="F7">
        <v>368.5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6499.2</v>
      </c>
      <c r="C9">
        <v>14688.19</v>
      </c>
      <c r="D9">
        <v>12043.02</v>
      </c>
      <c r="E9">
        <v>12886.03</v>
      </c>
      <c r="F9">
        <v>11641.08</v>
      </c>
      <c r="G9">
        <v>15482.64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2021-03-27T09:18:06Z</dcterms:modified>
  <cp:category/>
  <cp:version/>
  <cp:contentType/>
  <cp:contentStatus/>
</cp:coreProperties>
</file>