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<sst xmlns="http://schemas.openxmlformats.org/spreadsheetml/2006/main" count="78" uniqueCount="72">
  <si>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</si>
  <si>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</si>
  <si>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</si>
  <si>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</si>
  <si>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</si>
  <si>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</si>
  <si>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</si>
  <si>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</si>
  <si>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</si>
  <si>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</si>
  <si>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</si>
  <si>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</si>
  <si>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</si>
  <si>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</si>
  <si>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</si>
  <si>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</si>
  <si>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</si>
  <si>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</si>
  <si>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</si>
  <si>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</si>
  <si>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</si>
  <si>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</si>
  <si>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</si>
  <si>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ул.40-лет Октября, 16</t>
  </si>
  <si>
    <t>01.01.2021г.</t>
  </si>
  <si>
    <t>31.12.2021г.</t>
  </si>
  <si>
    <t>Ганиев Д.М.</t>
  </si>
  <si>
    <t>Query3</t>
  </si>
  <si>
    <t>1960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</si>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</sst>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0"/>
  <sheetViews>
    <sheetView tabSelected="1" zoomScalePageLayoutView="0" workbookViewId="0" topLeftCell="A1">
      <selection activeCell="G68" sqref="G68:G6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ул.40-лет Октября, 16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1960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3212.5</v>
      </c>
      <c r="I6" s="24"/>
    </row>
    <row r="7" spans="2:9" ht="12.75">
      <c r="B7" s="28" t="s">
        <v>10</v>
      </c>
      <c r="C7" s="29"/>
      <c r="D7" s="29"/>
      <c r="E7" s="29"/>
      <c r="F7" s="29"/>
      <c r="G7" s="30"/>
      <c r="H7" s="24">
        <f>Query3_AREANEJIL</f>
        <v>411.9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5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80</v>
      </c>
      <c r="I9" s="24"/>
    </row>
    <row r="10" spans="2:9" ht="12.75">
      <c r="B10" s="25" t="s">
        <v>9</v>
      </c>
      <c r="C10" s="25"/>
      <c r="D10" s="25"/>
      <c r="E10" s="25"/>
      <c r="F10" s="25"/>
      <c r="G10" s="25"/>
      <c r="H10" s="31">
        <f>Query4_SALDO</f>
        <v>9523.06</v>
      </c>
      <c r="I10" s="31"/>
    </row>
    <row r="11" spans="2:9" ht="15">
      <c r="B11" s="33" t="s">
        <v>3</v>
      </c>
      <c r="C11" s="33"/>
      <c r="D11" s="33"/>
      <c r="E11" s="33"/>
      <c r="F11" s="33"/>
      <c r="G11" s="33"/>
      <c r="H11" s="33" t="s">
        <v>4</v>
      </c>
      <c r="I11" s="33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69730.35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56325.13</v>
      </c>
      <c r="I13" s="22"/>
    </row>
    <row r="14" spans="2:9" ht="12.75" customHeight="1">
      <c r="B14" s="18" t="s">
        <v>35</v>
      </c>
      <c r="C14" s="19"/>
      <c r="D14" s="19"/>
      <c r="E14" s="19"/>
      <c r="F14" s="19"/>
      <c r="G14" s="20"/>
      <c r="H14" s="21">
        <v>9605.22</v>
      </c>
      <c r="I14" s="22"/>
    </row>
    <row r="15" spans="2:9" ht="12.75" customHeight="1">
      <c r="B15" s="18" t="s">
        <v>36</v>
      </c>
      <c r="C15" s="19"/>
      <c r="D15" s="19"/>
      <c r="E15" s="19"/>
      <c r="F15" s="19"/>
      <c r="G15" s="20"/>
      <c r="H15" s="21">
        <v>3800</v>
      </c>
      <c r="I15" s="22"/>
    </row>
    <row r="16" spans="2:9" ht="12.75" customHeight="1">
      <c r="B16" s="18" t="s">
        <v>37</v>
      </c>
      <c r="C16" s="19"/>
      <c r="D16" s="19"/>
      <c r="E16" s="19"/>
      <c r="F16" s="19"/>
      <c r="G16" s="20"/>
      <c r="H16" s="21">
        <v>73335.62</v>
      </c>
      <c r="I16" s="22"/>
    </row>
    <row r="17" spans="2:9" ht="12.75" customHeight="1">
      <c r="B17" s="18" t="s">
        <v>38</v>
      </c>
      <c r="C17" s="19"/>
      <c r="D17" s="19"/>
      <c r="E17" s="19"/>
      <c r="F17" s="19"/>
      <c r="G17" s="20"/>
      <c r="H17" s="21">
        <v>17574.44</v>
      </c>
      <c r="I17" s="22"/>
    </row>
    <row r="18" spans="2:9" ht="12.75" customHeight="1">
      <c r="B18" s="18" t="s">
        <v>39</v>
      </c>
      <c r="C18" s="19"/>
      <c r="D18" s="19"/>
      <c r="E18" s="19"/>
      <c r="F18" s="19"/>
      <c r="G18" s="20"/>
      <c r="H18" s="21">
        <v>55598.61</v>
      </c>
      <c r="I18" s="22"/>
    </row>
    <row r="19" spans="2:9" ht="12.75" customHeight="1">
      <c r="B19" s="18" t="s">
        <v>40</v>
      </c>
      <c r="C19" s="19"/>
      <c r="D19" s="19"/>
      <c r="E19" s="19"/>
      <c r="F19" s="19"/>
      <c r="G19" s="20"/>
      <c r="H19" s="21">
        <v>162.57</v>
      </c>
      <c r="I19" s="22"/>
    </row>
    <row r="20" spans="2:9" ht="12.75" customHeight="1">
      <c r="B20" s="18" t="s">
        <v>41</v>
      </c>
      <c r="C20" s="19"/>
      <c r="D20" s="19"/>
      <c r="E20" s="19"/>
      <c r="F20" s="19"/>
      <c r="G20" s="20"/>
      <c r="H20" s="21">
        <v>55636.91</v>
      </c>
      <c r="I20" s="22"/>
    </row>
    <row r="21" spans="2:9" ht="12.75" customHeight="1">
      <c r="B21" s="18" t="s">
        <v>42</v>
      </c>
      <c r="C21" s="19"/>
      <c r="D21" s="19"/>
      <c r="E21" s="19"/>
      <c r="F21" s="19"/>
      <c r="G21" s="20"/>
      <c r="H21" s="21">
        <v>2538.8</v>
      </c>
      <c r="I21" s="22"/>
    </row>
    <row r="22" spans="2:9" ht="12.75" customHeight="1">
      <c r="B22" s="18" t="s">
        <v>43</v>
      </c>
      <c r="C22" s="19"/>
      <c r="D22" s="19"/>
      <c r="E22" s="19"/>
      <c r="F22" s="19"/>
      <c r="G22" s="20"/>
      <c r="H22" s="21">
        <v>1432.86</v>
      </c>
      <c r="I22" s="22"/>
    </row>
    <row r="23" spans="2:9" ht="12.75" customHeight="1">
      <c r="B23" s="18" t="s">
        <v>44</v>
      </c>
      <c r="C23" s="19"/>
      <c r="D23" s="19"/>
      <c r="E23" s="19"/>
      <c r="F23" s="19"/>
      <c r="G23" s="20"/>
      <c r="H23" s="21">
        <v>566.5</v>
      </c>
      <c r="I23" s="22"/>
    </row>
    <row r="24" spans="2:9" ht="12.75" customHeight="1">
      <c r="B24" s="18" t="s">
        <v>45</v>
      </c>
      <c r="C24" s="19"/>
      <c r="D24" s="19"/>
      <c r="E24" s="19"/>
      <c r="F24" s="19"/>
      <c r="G24" s="20"/>
      <c r="H24" s="21">
        <v>3912.52</v>
      </c>
      <c r="I24" s="22"/>
    </row>
    <row r="25" spans="2:9" ht="12.75" customHeight="1">
      <c r="B25" s="18" t="s">
        <v>46</v>
      </c>
      <c r="C25" s="19"/>
      <c r="D25" s="19"/>
      <c r="E25" s="19"/>
      <c r="F25" s="19"/>
      <c r="G25" s="20"/>
      <c r="H25" s="21">
        <v>9559.69</v>
      </c>
      <c r="I25" s="22"/>
    </row>
    <row r="26" spans="2:9" ht="12.75" customHeight="1">
      <c r="B26" s="18" t="s">
        <v>47</v>
      </c>
      <c r="C26" s="19"/>
      <c r="D26" s="19"/>
      <c r="E26" s="19"/>
      <c r="F26" s="19"/>
      <c r="G26" s="20"/>
      <c r="H26" s="21">
        <v>16680.96</v>
      </c>
      <c r="I26" s="22"/>
    </row>
    <row r="27" spans="2:9" ht="12.75" customHeight="1">
      <c r="B27" s="18" t="s">
        <v>48</v>
      </c>
      <c r="C27" s="19"/>
      <c r="D27" s="19"/>
      <c r="E27" s="19"/>
      <c r="F27" s="19"/>
      <c r="G27" s="20"/>
      <c r="H27" s="21">
        <v>18000</v>
      </c>
      <c r="I27" s="22"/>
    </row>
    <row r="28" spans="2:9" ht="12.75" customHeight="1">
      <c r="B28" s="18" t="s">
        <v>49</v>
      </c>
      <c r="C28" s="19"/>
      <c r="D28" s="19"/>
      <c r="E28" s="19"/>
      <c r="F28" s="19"/>
      <c r="G28" s="20"/>
      <c r="H28" s="21">
        <v>2945.58</v>
      </c>
      <c r="I28" s="22"/>
    </row>
    <row r="29" spans="2:11" ht="12.75" customHeight="1">
      <c r="B29" s="18" t="s">
        <v>50</v>
      </c>
      <c r="C29" s="19"/>
      <c r="D29" s="19"/>
      <c r="E29" s="19"/>
      <c r="F29" s="19"/>
      <c r="G29" s="20"/>
      <c r="H29" s="21">
        <v>83429.34</v>
      </c>
      <c r="I29" s="22"/>
      <c r="K29" s="16"/>
    </row>
    <row r="30" spans="2:9" ht="12.75" customHeight="1">
      <c r="B30" s="18" t="s">
        <v>51</v>
      </c>
      <c r="C30" s="19"/>
      <c r="D30" s="19"/>
      <c r="E30" s="19"/>
      <c r="F30" s="19"/>
      <c r="G30" s="20"/>
      <c r="H30" s="21">
        <v>83292.34</v>
      </c>
      <c r="I30" s="22"/>
    </row>
    <row r="31" spans="2:9" ht="12.75" customHeight="1">
      <c r="B31" s="18" t="s">
        <v>52</v>
      </c>
      <c r="C31" s="19"/>
      <c r="D31" s="19"/>
      <c r="E31" s="19"/>
      <c r="F31" s="19"/>
      <c r="G31" s="20"/>
      <c r="H31" s="21">
        <v>137</v>
      </c>
      <c r="I31" s="22"/>
    </row>
    <row r="32" spans="2:9" ht="12.75" customHeight="1">
      <c r="B32" s="18" t="s">
        <v>53</v>
      </c>
      <c r="C32" s="19"/>
      <c r="D32" s="19"/>
      <c r="E32" s="19"/>
      <c r="F32" s="19"/>
      <c r="G32" s="20"/>
      <c r="H32" s="21">
        <v>79372.68</v>
      </c>
      <c r="I32" s="22"/>
    </row>
    <row r="33" spans="2:9" ht="12.75" customHeight="1">
      <c r="B33" s="18" t="s">
        <v>54</v>
      </c>
      <c r="C33" s="19"/>
      <c r="D33" s="19"/>
      <c r="E33" s="19"/>
      <c r="F33" s="19"/>
      <c r="G33" s="20"/>
      <c r="H33" s="21">
        <v>1238.1</v>
      </c>
      <c r="I33" s="22"/>
    </row>
    <row r="34" spans="2:9" ht="12.75" customHeight="1">
      <c r="B34" s="18" t="s">
        <v>55</v>
      </c>
      <c r="C34" s="19"/>
      <c r="D34" s="19"/>
      <c r="E34" s="19"/>
      <c r="F34" s="19"/>
      <c r="G34" s="20"/>
      <c r="H34" s="21">
        <v>78134.58</v>
      </c>
      <c r="I34" s="22"/>
    </row>
    <row r="35" spans="2:9" ht="12.75" customHeight="1">
      <c r="B35" s="18" t="s">
        <v>56</v>
      </c>
      <c r="C35" s="19"/>
      <c r="D35" s="19"/>
      <c r="E35" s="19"/>
      <c r="F35" s="19"/>
      <c r="G35" s="20"/>
      <c r="H35" s="21">
        <v>13979.08</v>
      </c>
      <c r="I35" s="22"/>
    </row>
    <row r="36" spans="2:9" ht="12.75" customHeight="1">
      <c r="B36" s="18" t="s">
        <v>57</v>
      </c>
      <c r="C36" s="19"/>
      <c r="D36" s="19"/>
      <c r="E36" s="19"/>
      <c r="F36" s="19"/>
      <c r="G36" s="20"/>
      <c r="H36" s="21">
        <v>1044.45</v>
      </c>
      <c r="I36" s="22"/>
    </row>
    <row r="37" spans="2:9" ht="12.75" customHeight="1">
      <c r="B37" s="18" t="s">
        <v>58</v>
      </c>
      <c r="C37" s="19"/>
      <c r="D37" s="19"/>
      <c r="E37" s="19"/>
      <c r="F37" s="19"/>
      <c r="G37" s="20"/>
      <c r="H37" s="21">
        <v>1921.92</v>
      </c>
      <c r="I37" s="22"/>
    </row>
    <row r="38" spans="2:9" ht="12.75" customHeight="1">
      <c r="B38" s="18" t="s">
        <v>59</v>
      </c>
      <c r="C38" s="19"/>
      <c r="D38" s="19"/>
      <c r="E38" s="19"/>
      <c r="F38" s="19"/>
      <c r="G38" s="20"/>
      <c r="H38" s="21">
        <v>10321.21</v>
      </c>
      <c r="I38" s="22"/>
    </row>
    <row r="39" spans="2:9" ht="12.75" customHeight="1">
      <c r="B39" s="18" t="s">
        <v>60</v>
      </c>
      <c r="C39" s="19"/>
      <c r="D39" s="19"/>
      <c r="E39" s="19"/>
      <c r="F39" s="19"/>
      <c r="G39" s="20"/>
      <c r="H39" s="21">
        <v>691.5</v>
      </c>
      <c r="I39" s="22"/>
    </row>
    <row r="40" spans="2:9" ht="12.75" customHeight="1">
      <c r="B40" s="18" t="s">
        <v>61</v>
      </c>
      <c r="C40" s="19"/>
      <c r="D40" s="19"/>
      <c r="E40" s="19"/>
      <c r="F40" s="19"/>
      <c r="G40" s="20"/>
      <c r="H40" s="21">
        <v>31426.25</v>
      </c>
      <c r="I40" s="22"/>
    </row>
    <row r="41" spans="2:9" ht="12.75" customHeight="1">
      <c r="B41" s="18" t="s">
        <v>62</v>
      </c>
      <c r="C41" s="19"/>
      <c r="D41" s="19"/>
      <c r="E41" s="19"/>
      <c r="F41" s="19"/>
      <c r="G41" s="20"/>
      <c r="H41" s="21">
        <v>406910.23</v>
      </c>
      <c r="I41" s="22"/>
    </row>
    <row r="42" spans="2:9" ht="12.75" customHeight="1">
      <c r="B42" s="18" t="s">
        <v>63</v>
      </c>
      <c r="C42" s="19"/>
      <c r="D42" s="19"/>
      <c r="E42" s="19"/>
      <c r="F42" s="19"/>
      <c r="G42" s="20"/>
      <c r="H42" s="21">
        <v>533531.76</v>
      </c>
      <c r="I42" s="22"/>
    </row>
    <row r="43" spans="2:9" ht="12.75" customHeight="1">
      <c r="B43" s="18" t="s">
        <v>64</v>
      </c>
      <c r="C43" s="19"/>
      <c r="D43" s="19"/>
      <c r="E43" s="19"/>
      <c r="F43" s="19"/>
      <c r="G43" s="20"/>
      <c r="H43" s="21">
        <v>536340.8</v>
      </c>
      <c r="I43" s="22"/>
    </row>
    <row r="44" spans="2:9" ht="12.75" customHeight="1">
      <c r="B44" s="18" t="s">
        <v>65</v>
      </c>
      <c r="C44" s="19"/>
      <c r="D44" s="19"/>
      <c r="E44" s="19"/>
      <c r="F44" s="19"/>
      <c r="G44" s="20"/>
      <c r="H44" s="21">
        <v>6267.48</v>
      </c>
      <c r="I44" s="22"/>
    </row>
    <row r="45" spans="2:9" ht="12.75" customHeight="1">
      <c r="B45" s="18" t="s">
        <v>66</v>
      </c>
      <c r="C45" s="19"/>
      <c r="D45" s="19"/>
      <c r="E45" s="19"/>
      <c r="F45" s="19"/>
      <c r="G45" s="20"/>
      <c r="H45" s="21">
        <v>6291.95</v>
      </c>
      <c r="I45" s="22"/>
    </row>
    <row r="46" spans="2:11" ht="12.75" customHeight="1">
      <c r="B46" s="18" t="s">
        <v>67</v>
      </c>
      <c r="C46" s="19"/>
      <c r="D46" s="19"/>
      <c r="E46" s="19"/>
      <c r="F46" s="19"/>
      <c r="G46" s="20"/>
      <c r="H46" s="21">
        <v>539799.24</v>
      </c>
      <c r="I46" s="22"/>
      <c r="K46" s="17"/>
    </row>
    <row r="47" spans="2:11" ht="12.75" customHeight="1">
      <c r="B47" s="18" t="s">
        <v>68</v>
      </c>
      <c r="C47" s="19"/>
      <c r="D47" s="19"/>
      <c r="E47" s="19"/>
      <c r="F47" s="19"/>
      <c r="G47" s="20"/>
      <c r="H47" s="21">
        <v>542632.75</v>
      </c>
      <c r="I47" s="22"/>
      <c r="K47" s="17"/>
    </row>
    <row r="48" spans="2:11" ht="12.75" customHeight="1">
      <c r="B48" s="18" t="s">
        <v>69</v>
      </c>
      <c r="C48" s="19"/>
      <c r="D48" s="19"/>
      <c r="E48" s="19"/>
      <c r="F48" s="19"/>
      <c r="G48" s="20"/>
      <c r="H48" s="21">
        <v>132889.01</v>
      </c>
      <c r="I48" s="22"/>
      <c r="K48" s="17"/>
    </row>
    <row r="49" spans="2:9" ht="12.75" customHeight="1">
      <c r="B49" s="18" t="s">
        <v>70</v>
      </c>
      <c r="C49" s="19"/>
      <c r="D49" s="19"/>
      <c r="E49" s="19"/>
      <c r="F49" s="19"/>
      <c r="G49" s="20"/>
      <c r="H49" s="21">
        <v>176074.72</v>
      </c>
      <c r="I49" s="22"/>
    </row>
    <row r="50" spans="2:9" ht="12.75" customHeight="1">
      <c r="B50" s="18" t="s">
        <v>71</v>
      </c>
      <c r="C50" s="19"/>
      <c r="D50" s="19"/>
      <c r="E50" s="19"/>
      <c r="F50" s="19"/>
      <c r="G50" s="20"/>
      <c r="H50" s="21">
        <v>89714.41</v>
      </c>
      <c r="I50" s="22"/>
    </row>
    <row r="51" spans="2:7" ht="15">
      <c r="B51" s="27" t="s">
        <v>11</v>
      </c>
      <c r="C51" s="27"/>
      <c r="D51" s="27"/>
      <c r="E51" s="27"/>
      <c r="F51" s="27"/>
      <c r="G51" s="27"/>
    </row>
    <row r="52" spans="2:7" ht="15">
      <c r="B52" s="3"/>
      <c r="C52" s="3"/>
      <c r="D52" s="3"/>
      <c r="E52" s="3"/>
      <c r="F52" s="3"/>
      <c r="G52" s="3"/>
    </row>
    <row r="53" spans="2:7" ht="15">
      <c r="B53" s="7" t="s">
        <v>12</v>
      </c>
      <c r="C53" s="8" t="s">
        <v>13</v>
      </c>
      <c r="D53" s="6"/>
      <c r="E53" s="6"/>
      <c r="F53" s="6"/>
      <c r="G53" s="3"/>
    </row>
    <row r="54" spans="2:9" ht="12.75">
      <c r="B54" s="32" t="s">
        <v>14</v>
      </c>
      <c r="C54" s="32"/>
      <c r="D54" s="32"/>
      <c r="E54" s="32"/>
      <c r="F54" s="32"/>
      <c r="G54" s="32"/>
      <c r="H54" s="26">
        <f>Query5_S_PR_VODA</f>
        <v>15664.34</v>
      </c>
      <c r="I54" s="26"/>
    </row>
    <row r="55" spans="2:9" ht="12.75">
      <c r="B55" s="32" t="s">
        <v>15</v>
      </c>
      <c r="C55" s="32"/>
      <c r="D55" s="32"/>
      <c r="E55" s="32"/>
      <c r="F55" s="32"/>
      <c r="G55" s="32"/>
      <c r="H55" s="26">
        <f>Query5_S_N_VODA</f>
        <v>12684.27</v>
      </c>
      <c r="I55" s="26"/>
    </row>
    <row r="56" spans="2:9" ht="12.75">
      <c r="B56" s="23" t="s">
        <v>20</v>
      </c>
      <c r="C56" s="23"/>
      <c r="D56" s="23"/>
      <c r="E56" s="23"/>
      <c r="F56" s="23"/>
      <c r="G56" s="23"/>
      <c r="H56" s="26">
        <f>H55-H54</f>
        <v>-2980.0699999999997</v>
      </c>
      <c r="I56" s="26"/>
    </row>
    <row r="57" spans="2:9" ht="12.75">
      <c r="B57" s="23"/>
      <c r="C57" s="23"/>
      <c r="D57" s="23"/>
      <c r="E57" s="23"/>
      <c r="F57" s="23"/>
      <c r="G57" s="23"/>
      <c r="H57" s="9"/>
      <c r="I57" s="9"/>
    </row>
    <row r="58" spans="2:3" ht="15">
      <c r="B58" s="4"/>
      <c r="C58" s="5"/>
    </row>
    <row r="59" spans="2:5" ht="15">
      <c r="B59" s="7" t="s">
        <v>16</v>
      </c>
      <c r="C59" s="10" t="s">
        <v>17</v>
      </c>
      <c r="D59" s="2"/>
      <c r="E59" s="2"/>
    </row>
    <row r="60" spans="2:9" ht="12.75">
      <c r="B60" s="32" t="s">
        <v>14</v>
      </c>
      <c r="C60" s="32"/>
      <c r="D60" s="32"/>
      <c r="E60" s="32"/>
      <c r="F60" s="32"/>
      <c r="G60" s="32"/>
      <c r="H60" s="26">
        <f>Query5_S_PR_TEPLO</f>
        <v>24070.69</v>
      </c>
      <c r="I60" s="26"/>
    </row>
    <row r="61" spans="2:9" ht="12.75">
      <c r="B61" s="32" t="s">
        <v>15</v>
      </c>
      <c r="C61" s="32"/>
      <c r="D61" s="32"/>
      <c r="E61" s="32"/>
      <c r="F61" s="32"/>
      <c r="G61" s="32"/>
      <c r="H61" s="26">
        <f>Query5_S_N_TEPLO</f>
        <v>23998.69</v>
      </c>
      <c r="I61" s="26"/>
    </row>
    <row r="62" spans="2:9" ht="15">
      <c r="B62" s="23" t="s">
        <v>20</v>
      </c>
      <c r="C62" s="23"/>
      <c r="D62" s="23"/>
      <c r="E62" s="23"/>
      <c r="F62" s="23"/>
      <c r="G62" s="12"/>
      <c r="H62" s="26">
        <f>H61-H60</f>
        <v>-72</v>
      </c>
      <c r="I62" s="26"/>
    </row>
    <row r="63" spans="2:9" ht="15">
      <c r="B63" s="23"/>
      <c r="C63" s="23"/>
      <c r="D63" s="23"/>
      <c r="E63" s="23"/>
      <c r="F63" s="23"/>
      <c r="G63" s="12"/>
      <c r="H63" s="9"/>
      <c r="I63" s="9"/>
    </row>
    <row r="64" spans="2:3" ht="15">
      <c r="B64" s="4"/>
      <c r="C64" s="5"/>
    </row>
    <row r="65" spans="2:4" ht="15">
      <c r="B65" s="7" t="s">
        <v>18</v>
      </c>
      <c r="C65" s="10" t="s">
        <v>19</v>
      </c>
      <c r="D65" s="2"/>
    </row>
    <row r="66" spans="2:9" ht="12.75">
      <c r="B66" s="32" t="s">
        <v>14</v>
      </c>
      <c r="C66" s="32"/>
      <c r="D66" s="32"/>
      <c r="E66" s="32"/>
      <c r="F66" s="32"/>
      <c r="G66" s="32"/>
      <c r="H66" s="26">
        <f>Query5_S_PR_ELVO</f>
        <v>20192.1</v>
      </c>
      <c r="I66" s="26"/>
    </row>
    <row r="67" spans="2:9" ht="12.75">
      <c r="B67" s="32" t="s">
        <v>15</v>
      </c>
      <c r="C67" s="32"/>
      <c r="D67" s="32"/>
      <c r="E67" s="32"/>
      <c r="F67" s="32"/>
      <c r="G67" s="32"/>
      <c r="H67" s="26">
        <f>Query5_S_N_ELVO</f>
        <v>12274.35</v>
      </c>
      <c r="I67" s="26"/>
    </row>
    <row r="68" spans="2:9" ht="12.75">
      <c r="B68" s="23" t="s">
        <v>20</v>
      </c>
      <c r="C68" s="23"/>
      <c r="D68" s="23"/>
      <c r="E68" s="23"/>
      <c r="F68" s="23"/>
      <c r="G68" s="23"/>
      <c r="H68" s="26">
        <f>H67-H66</f>
        <v>-7917.749999999998</v>
      </c>
      <c r="I68" s="26"/>
    </row>
    <row r="69" spans="2:9" ht="12.75">
      <c r="B69" s="23"/>
      <c r="C69" s="23"/>
      <c r="D69" s="23"/>
      <c r="E69" s="23"/>
      <c r="F69" s="23"/>
      <c r="G69" s="23"/>
      <c r="H69" s="9"/>
      <c r="I69" s="9"/>
    </row>
    <row r="70" spans="2:9" ht="15">
      <c r="B70" s="11"/>
      <c r="C70" s="11"/>
      <c r="D70" s="11"/>
      <c r="E70" s="11"/>
      <c r="F70" s="11"/>
      <c r="G70" s="11"/>
      <c r="H70" s="9"/>
      <c r="I70" s="9"/>
    </row>
  </sheetData>
  <sheetProtection/>
  <mergeCells count="113"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  <mergeCell ref="H55:I55"/>
    <mergeCell ref="B54:G54"/>
    <mergeCell ref="B11:G11"/>
    <mergeCell ref="H11:I11"/>
    <mergeCell ref="H13:I13"/>
    <mergeCell ref="H60:I60"/>
    <mergeCell ref="H61:I61"/>
    <mergeCell ref="H62:I62"/>
    <mergeCell ref="B10:G10"/>
    <mergeCell ref="H6:I6"/>
    <mergeCell ref="H56:I56"/>
    <mergeCell ref="H8:I8"/>
    <mergeCell ref="H9:I9"/>
    <mergeCell ref="B51:G51"/>
    <mergeCell ref="B7:G7"/>
    <mergeCell ref="H7:I7"/>
    <mergeCell ref="H10:I10"/>
    <mergeCell ref="H54:I54"/>
    <mergeCell ref="G56:G57"/>
    <mergeCell ref="B68:F69"/>
    <mergeCell ref="G68:G69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3536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3212.5</v>
      </c>
      <c r="D7" s="14" t="s">
        <v>29</v>
      </c>
      <c r="E7" s="14" t="s">
        <v>30</v>
      </c>
      <c r="F7">
        <v>411.9</v>
      </c>
    </row>
    <row r="8" spans="1:2" ht="12.75">
      <c r="A8" t="s">
        <v>31</v>
      </c>
      <c r="B8">
        <v>9523.06</v>
      </c>
    </row>
    <row r="9" spans="1:7" ht="12.75">
      <c r="A9" t="s">
        <v>32</v>
      </c>
      <c r="B9">
        <v>12684.27</v>
      </c>
      <c r="C9">
        <v>15664.34</v>
      </c>
      <c r="D9">
        <v>23998.69</v>
      </c>
      <c r="E9">
        <v>24070.69</v>
      </c>
      <c r="F9">
        <v>12274.35</v>
      </c>
      <c r="G9">
        <v>20192.1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2022-03-25T09:00:42Z</dcterms:modified>
  <cp:category/>
  <cp:version/>
  <cp:contentType/>
  <cp:contentStatus/>
</cp:coreProperties>
</file>