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'Лист1'!$A$12:$I$51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<sst xmlns="http://schemas.openxmlformats.org/spreadsheetml/2006/main" count="80" uniqueCount="74">
  <si>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</si>
  <si>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</si>
  <si>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</si>
  <si>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</si>
  <si>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</si>
  <si>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</si>
  <si>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</si>
  <si>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</si>
  <si>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</si>
  <si>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</si>
  <si>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</si>
  <si>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</si>
  <si>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</si>
  <si>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</si>
  <si>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</si>
  <si>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</si>
  <si>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</si>
  <si>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</si>
  <si>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</si>
  <si>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</si>
  <si>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</si>
  <si>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</si>
  <si>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</si>
  <si>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ул.Черниковская, 57</t>
  </si>
  <si>
    <t>01.01.2020г.</t>
  </si>
  <si>
    <t>31.12.2020г.</t>
  </si>
  <si>
    <t>Шамматов И.Т.</t>
  </si>
  <si>
    <t>Query3</t>
  </si>
  <si>
    <t>1966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</si>
  <si>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</si>
  <si>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</si>
  <si>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</si>
  <si>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</si>
  <si>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</si>
  <si>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</si>
  <si>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</si>
  <si>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</si>
  <si>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кровли участками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</si>
  <si>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</si>
  <si>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</si>
  <si>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</si>
  <si>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</si>
  <si>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</si>
  <si>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</si>
  <si>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</si>
  <si>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</si>
  <si>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</si>
  <si>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</si>
  <si>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</si>
  <si>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</si>
  <si>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</si>
  <si>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</si>
  <si>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</si>
  <si>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</si>
  <si>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</si>
  <si>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</si>
  <si>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</si>
  <si>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</si>
  <si>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</si>
  <si>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</si>
  <si>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</si>
  <si>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</si>
  <si>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</si>
  <si>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</si>
  <si>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</si>
  <si>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</si>
  <si>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</si>
  <si>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</si>
  <si>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</si>
  <si>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</si>
  <si>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</si>
  <si>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</si>
  <si>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</si>
  <si>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Прим.: Остаток денежных средств на 2021 год в сумме 799тыс.рублей будет направлен на ремонт конструктивных элементов и инженерного оборудования мкд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</si>
</sst>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0" xfId="0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73"/>
  <sheetViews>
    <sheetView tabSelected="1" zoomScalePageLayoutView="0" workbookViewId="0" topLeftCell="A40">
      <selection activeCell="O52" sqref="O52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  <col min="11" max="11" width="10.125" style="0" bestFit="1" customWidth="1"/>
  </cols>
  <sheetData>
    <row r="1" ht="15">
      <c r="C1" s="1" t="s">
        <v>0</v>
      </c>
    </row>
    <row r="2" ht="15">
      <c r="C2" s="1" t="str">
        <f>Query2_BLDNNAME</f>
        <v>ул.Черниковская, 57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34" t="s">
        <v>5</v>
      </c>
      <c r="C5" s="34"/>
      <c r="D5" s="34"/>
      <c r="E5" s="34"/>
      <c r="F5" s="34"/>
      <c r="G5" s="34"/>
      <c r="H5" s="25" t="str">
        <f>Query3_GODPOSTR</f>
        <v>1966</v>
      </c>
      <c r="I5" s="25"/>
    </row>
    <row r="6" spans="2:9" ht="12.75">
      <c r="B6" s="34" t="s">
        <v>6</v>
      </c>
      <c r="C6" s="34"/>
      <c r="D6" s="34"/>
      <c r="E6" s="34"/>
      <c r="F6" s="34"/>
      <c r="G6" s="34"/>
      <c r="H6" s="25">
        <f>Query3_TOTALAREA</f>
        <v>3554.3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0</v>
      </c>
      <c r="I7" s="25"/>
    </row>
    <row r="8" spans="2:9" ht="12.75">
      <c r="B8" s="34" t="s">
        <v>7</v>
      </c>
      <c r="C8" s="34"/>
      <c r="D8" s="34"/>
      <c r="E8" s="34"/>
      <c r="F8" s="34"/>
      <c r="G8" s="34"/>
      <c r="H8" s="25" t="str">
        <f>Query3_ETAG</f>
        <v>5</v>
      </c>
      <c r="I8" s="25"/>
    </row>
    <row r="9" spans="2:9" ht="12.75">
      <c r="B9" s="34" t="s">
        <v>8</v>
      </c>
      <c r="C9" s="34"/>
      <c r="D9" s="34"/>
      <c r="E9" s="34"/>
      <c r="F9" s="34"/>
      <c r="G9" s="34"/>
      <c r="H9" s="25" t="str">
        <f>Query3_KOLVOFLAT</f>
        <v>80</v>
      </c>
      <c r="I9" s="25"/>
    </row>
    <row r="10" spans="2:9" ht="12.75">
      <c r="B10" s="34" t="s">
        <v>9</v>
      </c>
      <c r="C10" s="34"/>
      <c r="D10" s="34"/>
      <c r="E10" s="34"/>
      <c r="F10" s="34"/>
      <c r="G10" s="34"/>
      <c r="H10" s="30">
        <f>Query4_SALDO</f>
        <v>789687.63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34924.18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17629.96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9011.25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2420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5862.97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119392.01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19449.12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30450.85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50035.82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19456.22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17731.11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3109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3818.88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384.41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2772.39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7646.43</v>
      </c>
      <c r="I27" s="23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78093.89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78093.89</v>
      </c>
      <c r="I29" s="23"/>
    </row>
    <row r="30" spans="2:9" ht="12.75" customHeight="1">
      <c r="B30" s="31" t="s">
        <v>51</v>
      </c>
      <c r="C30" s="32"/>
      <c r="D30" s="32"/>
      <c r="E30" s="32"/>
      <c r="F30" s="32"/>
      <c r="G30" s="33"/>
      <c r="H30" s="22">
        <v>75767.99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899.47</v>
      </c>
      <c r="I31" s="23"/>
    </row>
    <row r="32" spans="2:9" ht="12.75" customHeight="1">
      <c r="B32" s="31" t="s">
        <v>53</v>
      </c>
      <c r="C32" s="32"/>
      <c r="D32" s="32"/>
      <c r="E32" s="32"/>
      <c r="F32" s="32"/>
      <c r="G32" s="33"/>
      <c r="H32" s="22">
        <v>8982.78</v>
      </c>
      <c r="I32" s="23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65885.74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24366.76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24366.76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22481.21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1171.97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1592.47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15049.21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4667.56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28927.63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401684.78</v>
      </c>
      <c r="I42" s="23"/>
    </row>
    <row r="43" spans="2:9" ht="12.75" customHeight="1">
      <c r="B43" s="31" t="s">
        <v>64</v>
      </c>
      <c r="C43" s="32"/>
      <c r="D43" s="32"/>
      <c r="E43" s="32"/>
      <c r="F43" s="32"/>
      <c r="G43" s="33"/>
      <c r="H43" s="22">
        <v>546368.56</v>
      </c>
      <c r="I43" s="23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469803.62</v>
      </c>
      <c r="I44" s="23"/>
    </row>
    <row r="45" spans="2:9" ht="12.75" customHeight="1">
      <c r="B45" s="31" t="s">
        <v>66</v>
      </c>
      <c r="C45" s="32"/>
      <c r="D45" s="32"/>
      <c r="E45" s="32"/>
      <c r="F45" s="32"/>
      <c r="G45" s="33"/>
      <c r="H45" s="22">
        <v>1995.84</v>
      </c>
      <c r="I45" s="23"/>
    </row>
    <row r="46" spans="2:9" ht="12.75" customHeight="1">
      <c r="B46" s="31" t="s">
        <v>67</v>
      </c>
      <c r="C46" s="32"/>
      <c r="D46" s="32"/>
      <c r="E46" s="32"/>
      <c r="F46" s="32"/>
      <c r="G46" s="33"/>
      <c r="H46" s="22">
        <v>1567.94</v>
      </c>
      <c r="I46" s="23"/>
    </row>
    <row r="47" spans="2:9" ht="12.75" customHeight="1">
      <c r="B47" s="31" t="s">
        <v>68</v>
      </c>
      <c r="C47" s="32"/>
      <c r="D47" s="32"/>
      <c r="E47" s="32"/>
      <c r="F47" s="32"/>
      <c r="G47" s="33"/>
      <c r="H47" s="22">
        <v>548364.4</v>
      </c>
      <c r="I47" s="23"/>
    </row>
    <row r="48" spans="2:9" ht="12.75" customHeight="1">
      <c r="B48" s="31" t="s">
        <v>69</v>
      </c>
      <c r="C48" s="32"/>
      <c r="D48" s="32"/>
      <c r="E48" s="32"/>
      <c r="F48" s="32"/>
      <c r="G48" s="33"/>
      <c r="H48" s="22">
        <v>471371.56</v>
      </c>
      <c r="I48" s="23"/>
    </row>
    <row r="49" spans="2:11" ht="12.75" customHeight="1">
      <c r="B49" s="31" t="s">
        <v>70</v>
      </c>
      <c r="C49" s="32"/>
      <c r="D49" s="32"/>
      <c r="E49" s="32"/>
      <c r="F49" s="32"/>
      <c r="G49" s="33"/>
      <c r="H49" s="22">
        <v>146679.62</v>
      </c>
      <c r="I49" s="23"/>
      <c r="K49" s="17"/>
    </row>
    <row r="50" spans="2:9" ht="12.75" customHeight="1">
      <c r="B50" s="31" t="s">
        <v>71</v>
      </c>
      <c r="C50" s="32"/>
      <c r="D50" s="32"/>
      <c r="E50" s="32"/>
      <c r="F50" s="32"/>
      <c r="G50" s="33"/>
      <c r="H50" s="22">
        <v>798906.06</v>
      </c>
      <c r="I50" s="23"/>
    </row>
    <row r="51" spans="2:9" ht="12.75" customHeight="1">
      <c r="B51" s="31" t="s">
        <v>72</v>
      </c>
      <c r="C51" s="32"/>
      <c r="D51" s="32"/>
      <c r="E51" s="32"/>
      <c r="F51" s="32"/>
      <c r="G51" s="33"/>
      <c r="H51" s="22">
        <v>137420</v>
      </c>
      <c r="I51" s="23"/>
    </row>
    <row r="52" spans="2:9" ht="36" customHeight="1">
      <c r="B52" s="24" t="s">
        <v>73</v>
      </c>
      <c r="C52" s="24"/>
      <c r="D52" s="24"/>
      <c r="E52" s="24"/>
      <c r="F52" s="24"/>
      <c r="G52" s="24"/>
      <c r="H52" s="24"/>
      <c r="I52" s="24"/>
    </row>
    <row r="53" spans="2:7" ht="15">
      <c r="B53" s="26" t="s">
        <v>11</v>
      </c>
      <c r="C53" s="26"/>
      <c r="D53" s="26"/>
      <c r="E53" s="26"/>
      <c r="F53" s="26"/>
      <c r="G53" s="26"/>
    </row>
    <row r="54" spans="2:7" ht="15">
      <c r="B54" s="3"/>
      <c r="C54" s="3"/>
      <c r="D54" s="3"/>
      <c r="E54" s="3"/>
      <c r="F54" s="3"/>
      <c r="G54" s="3"/>
    </row>
    <row r="55" spans="2:7" ht="15">
      <c r="B55" s="8" t="s">
        <v>12</v>
      </c>
      <c r="C55" s="9" t="s">
        <v>13</v>
      </c>
      <c r="D55" s="6"/>
      <c r="E55" s="6"/>
      <c r="F55" s="6"/>
      <c r="G55" s="3"/>
    </row>
    <row r="56" spans="2:9" ht="12.75">
      <c r="B56" s="19" t="s">
        <v>14</v>
      </c>
      <c r="C56" s="19"/>
      <c r="D56" s="19"/>
      <c r="E56" s="19"/>
      <c r="F56" s="19"/>
      <c r="G56" s="19"/>
      <c r="H56" s="18">
        <f>Query5_S_PR_VODA</f>
        <v>27244.48</v>
      </c>
      <c r="I56" s="18"/>
    </row>
    <row r="57" spans="2:9" ht="12.75">
      <c r="B57" s="19" t="s">
        <v>15</v>
      </c>
      <c r="C57" s="19"/>
      <c r="D57" s="19"/>
      <c r="E57" s="19"/>
      <c r="F57" s="19"/>
      <c r="G57" s="19"/>
      <c r="H57" s="18">
        <f>Query5_S_N_VODA</f>
        <v>12055.08</v>
      </c>
      <c r="I57" s="18"/>
    </row>
    <row r="58" spans="2:9" ht="12.75">
      <c r="B58" s="20" t="s">
        <v>20</v>
      </c>
      <c r="C58" s="20"/>
      <c r="D58" s="20"/>
      <c r="E58" s="20"/>
      <c r="F58" s="20"/>
      <c r="G58" s="20"/>
      <c r="H58" s="18">
        <f>H57-H56</f>
        <v>-15189.4</v>
      </c>
      <c r="I58" s="18"/>
    </row>
    <row r="59" spans="2:9" ht="12.75">
      <c r="B59" s="20"/>
      <c r="C59" s="20"/>
      <c r="D59" s="20"/>
      <c r="E59" s="20"/>
      <c r="F59" s="20"/>
      <c r="G59" s="20"/>
      <c r="H59" s="10"/>
      <c r="I59" s="10"/>
    </row>
    <row r="60" spans="2:3" ht="15">
      <c r="B60" s="4"/>
      <c r="C60" s="5"/>
    </row>
    <row r="61" spans="2:5" ht="15">
      <c r="B61" s="8" t="s">
        <v>16</v>
      </c>
      <c r="C61" s="11" t="s">
        <v>17</v>
      </c>
      <c r="D61" s="2"/>
      <c r="E61" s="2"/>
    </row>
    <row r="62" spans="2:9" ht="12.75">
      <c r="B62" s="19" t="s">
        <v>14</v>
      </c>
      <c r="C62" s="19"/>
      <c r="D62" s="19"/>
      <c r="E62" s="19"/>
      <c r="F62" s="19"/>
      <c r="G62" s="19"/>
      <c r="H62" s="18">
        <f>Query5_S_PR_TEPLO</f>
        <v>23900.63</v>
      </c>
      <c r="I62" s="18"/>
    </row>
    <row r="63" spans="2:9" ht="12.75">
      <c r="B63" s="19" t="s">
        <v>15</v>
      </c>
      <c r="C63" s="19"/>
      <c r="D63" s="19"/>
      <c r="E63" s="19"/>
      <c r="F63" s="19"/>
      <c r="G63" s="19"/>
      <c r="H63" s="18">
        <f>Query5_S_N_TEPLO</f>
        <v>22337.04</v>
      </c>
      <c r="I63" s="18"/>
    </row>
    <row r="64" spans="2:9" ht="15">
      <c r="B64" s="20" t="s">
        <v>20</v>
      </c>
      <c r="C64" s="20"/>
      <c r="D64" s="20"/>
      <c r="E64" s="20"/>
      <c r="F64" s="20"/>
      <c r="G64" s="13"/>
      <c r="H64" s="18">
        <f>H63-H62</f>
        <v>-1563.5900000000001</v>
      </c>
      <c r="I64" s="18"/>
    </row>
    <row r="65" spans="2:9" ht="15">
      <c r="B65" s="20"/>
      <c r="C65" s="20"/>
      <c r="D65" s="20"/>
      <c r="E65" s="20"/>
      <c r="F65" s="20"/>
      <c r="G65" s="13"/>
      <c r="H65" s="10"/>
      <c r="I65" s="10"/>
    </row>
    <row r="66" spans="2:3" ht="15">
      <c r="B66" s="4"/>
      <c r="C66" s="5"/>
    </row>
    <row r="67" spans="2:4" ht="15">
      <c r="B67" s="8" t="s">
        <v>18</v>
      </c>
      <c r="C67" s="11" t="s">
        <v>19</v>
      </c>
      <c r="D67" s="2"/>
    </row>
    <row r="68" spans="2:9" ht="12.75">
      <c r="B68" s="19" t="s">
        <v>14</v>
      </c>
      <c r="C68" s="19"/>
      <c r="D68" s="19"/>
      <c r="E68" s="19"/>
      <c r="F68" s="19"/>
      <c r="G68" s="19"/>
      <c r="H68" s="18">
        <f>Query5_S_PR_ELVO</f>
        <v>33130.33</v>
      </c>
      <c r="I68" s="18"/>
    </row>
    <row r="69" spans="2:9" ht="12.75">
      <c r="B69" s="19" t="s">
        <v>15</v>
      </c>
      <c r="C69" s="19"/>
      <c r="D69" s="19"/>
      <c r="E69" s="19"/>
      <c r="F69" s="19"/>
      <c r="G69" s="19"/>
      <c r="H69" s="18">
        <f>Query5_S_N_ELVO</f>
        <v>24910.02</v>
      </c>
      <c r="I69" s="18"/>
    </row>
    <row r="70" spans="2:9" ht="12.75">
      <c r="B70" s="20" t="s">
        <v>20</v>
      </c>
      <c r="C70" s="20"/>
      <c r="D70" s="20"/>
      <c r="E70" s="20"/>
      <c r="F70" s="20"/>
      <c r="G70" s="20"/>
      <c r="H70" s="18">
        <f>H69-H68</f>
        <v>-8220.310000000001</v>
      </c>
      <c r="I70" s="18"/>
    </row>
    <row r="71" spans="2:9" ht="12.75">
      <c r="B71" s="20"/>
      <c r="C71" s="20"/>
      <c r="D71" s="20"/>
      <c r="E71" s="20"/>
      <c r="F71" s="20"/>
      <c r="G71" s="20"/>
      <c r="H71" s="10"/>
      <c r="I71" s="10"/>
    </row>
    <row r="72" spans="2:9" ht="15">
      <c r="B72" s="12"/>
      <c r="C72" s="12"/>
      <c r="D72" s="12"/>
      <c r="E72" s="12"/>
      <c r="F72" s="12"/>
      <c r="G72" s="12"/>
      <c r="H72" s="10"/>
      <c r="I72" s="10"/>
    </row>
    <row r="73" spans="2:7" ht="15">
      <c r="B73" s="7"/>
      <c r="C73" s="7"/>
      <c r="D73" s="7"/>
      <c r="E73" s="7"/>
      <c r="F73" s="7"/>
      <c r="G73" s="7"/>
    </row>
  </sheetData>
  <sheetProtection/>
  <mergeCells count="116">
    <mergeCell ref="B50:G50"/>
    <mergeCell ref="H50:I50"/>
    <mergeCell ref="B51:G51"/>
    <mergeCell ref="H51:I51"/>
    <mergeCell ref="B47:G47"/>
    <mergeCell ref="H47:I47"/>
    <mergeCell ref="B48:G48"/>
    <mergeCell ref="H48:I48"/>
    <mergeCell ref="B49:G49"/>
    <mergeCell ref="H49:I49"/>
    <mergeCell ref="B44:G44"/>
    <mergeCell ref="H44:I44"/>
    <mergeCell ref="B45:G45"/>
    <mergeCell ref="H45:I45"/>
    <mergeCell ref="B46:G46"/>
    <mergeCell ref="H46:I46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H14:I14"/>
    <mergeCell ref="B15:G15"/>
    <mergeCell ref="H15:I15"/>
    <mergeCell ref="B10:G10"/>
    <mergeCell ref="B16:G16"/>
    <mergeCell ref="H16:I16"/>
    <mergeCell ref="B70:F71"/>
    <mergeCell ref="G70:G71"/>
    <mergeCell ref="H5:I5"/>
    <mergeCell ref="B13:G13"/>
    <mergeCell ref="B5:G5"/>
    <mergeCell ref="B6:G6"/>
    <mergeCell ref="B8:G8"/>
    <mergeCell ref="H64:I64"/>
    <mergeCell ref="B9:G9"/>
    <mergeCell ref="B12:G12"/>
    <mergeCell ref="H63:I63"/>
    <mergeCell ref="B52:I52"/>
    <mergeCell ref="H6:I6"/>
    <mergeCell ref="H58:I58"/>
    <mergeCell ref="H8:I8"/>
    <mergeCell ref="H9:I9"/>
    <mergeCell ref="B53:G53"/>
    <mergeCell ref="B7:G7"/>
    <mergeCell ref="H7:I7"/>
    <mergeCell ref="H10:I10"/>
    <mergeCell ref="H57:I57"/>
    <mergeCell ref="B56:G56"/>
    <mergeCell ref="B11:G11"/>
    <mergeCell ref="H11:I11"/>
    <mergeCell ref="H13:I13"/>
    <mergeCell ref="H62:I62"/>
    <mergeCell ref="H56:I56"/>
    <mergeCell ref="G58:G59"/>
    <mergeCell ref="H12:I12"/>
    <mergeCell ref="B14:G14"/>
    <mergeCell ref="H70:I70"/>
    <mergeCell ref="B68:G68"/>
    <mergeCell ref="B69:G69"/>
    <mergeCell ref="B58:F59"/>
    <mergeCell ref="B64:F65"/>
    <mergeCell ref="B57:G57"/>
    <mergeCell ref="B62:G62"/>
    <mergeCell ref="B63:G63"/>
    <mergeCell ref="H68:I68"/>
    <mergeCell ref="H69:I6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5090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3554.3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789687.63</v>
      </c>
    </row>
    <row r="9" spans="1:7" ht="12.75">
      <c r="A9" t="s">
        <v>32</v>
      </c>
      <c r="B9">
        <v>12055.08</v>
      </c>
      <c r="C9">
        <v>27244.48</v>
      </c>
      <c r="D9">
        <v>22337.04</v>
      </c>
      <c r="E9">
        <v>23900.63</v>
      </c>
      <c r="F9">
        <v>24910.02</v>
      </c>
      <c r="G9">
        <v>33130.33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User</cp:lastModifiedBy>
  <cp:lastPrinted>2020-02-26T08:41:26Z</cp:lastPrinted>
  <dcterms:created xsi:type="dcterms:W3CDTF">2013-02-11T07:55:36Z</dcterms:created>
  <dcterms:modified xsi:type="dcterms:W3CDTF">2021-03-26T06:31:15Z</dcterms:modified>
  <cp:category/>
  <cp:version/>
  <cp:contentType/>
  <cp:contentStatus/>
</cp:coreProperties>
</file>