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<sst xmlns="http://schemas.openxmlformats.org/spreadsheetml/2006/main" count="80" uniqueCount="74">
  <si>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</si>
  <si>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</si>
  <si>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</si>
  <si>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</si>
  <si>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</si>
  <si>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</si>
  <si>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</si>
  <si>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</si>
  <si>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</si>
  <si>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</si>
  <si>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</si>
  <si>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</si>
  <si>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</si>
  <si>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</si>
  <si>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</si>
  <si>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</si>
  <si>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</si>
  <si>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</si>
  <si>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</si>
  <si>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</si>
  <si>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</si>
  <si>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</si>
  <si>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68/2</t>
  </si>
  <si>
    <t>01.01.2020г.</t>
  </si>
  <si>
    <t>31.12.2020г.</t>
  </si>
  <si>
    <t>Шамматов И.Т.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</si>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</sst>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3"/>
  <sheetViews>
    <sheetView tabSelected="1" zoomScalePageLayoutView="0" workbookViewId="0" topLeftCell="A61">
      <selection activeCell="A48" sqref="A48:IV4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68/2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1963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3620.3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5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80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535816.92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29840.58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25412.08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2572.5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1856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93552.11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19810.32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4037.03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66913.52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2791.24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46078.98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3444.28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3880.56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789.05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5589.09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7646.43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8038.69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16000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690.88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88320.54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88320.54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55428.25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433.01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5116.54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49878.7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12347.26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12347.26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19768.73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1091.79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1510.09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15524.55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1642.3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29924.71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375261.16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565200.92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419136.71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6267.48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5701.77</v>
      </c>
      <c r="I47" s="22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571468.4</v>
      </c>
      <c r="I48" s="22"/>
    </row>
    <row r="49" spans="2:9" ht="12.75" customHeight="1">
      <c r="B49" s="27" t="s">
        <v>70</v>
      </c>
      <c r="C49" s="28"/>
      <c r="D49" s="28"/>
      <c r="E49" s="28"/>
      <c r="F49" s="28"/>
      <c r="G49" s="29"/>
      <c r="H49" s="21">
        <v>424838.48</v>
      </c>
      <c r="I49" s="22"/>
    </row>
    <row r="50" spans="2:9" ht="12.75" customHeight="1">
      <c r="B50" s="27" t="s">
        <v>71</v>
      </c>
      <c r="C50" s="28"/>
      <c r="D50" s="28"/>
      <c r="E50" s="28"/>
      <c r="F50" s="28"/>
      <c r="G50" s="29"/>
      <c r="H50" s="21">
        <v>196207.24000000005</v>
      </c>
      <c r="I50" s="22"/>
    </row>
    <row r="51" spans="2:9" ht="12.75" customHeight="1">
      <c r="B51" s="27" t="s">
        <v>72</v>
      </c>
      <c r="C51" s="28"/>
      <c r="D51" s="28"/>
      <c r="E51" s="28"/>
      <c r="F51" s="28"/>
      <c r="G51" s="29"/>
      <c r="H51" s="21">
        <v>392254.48</v>
      </c>
      <c r="I51" s="22"/>
    </row>
    <row r="52" spans="2:9" ht="12.75" customHeight="1">
      <c r="B52" s="27" t="s">
        <v>73</v>
      </c>
      <c r="C52" s="28"/>
      <c r="D52" s="28"/>
      <c r="E52" s="28"/>
      <c r="F52" s="28"/>
      <c r="G52" s="29"/>
      <c r="H52" s="21">
        <v>96710.95</v>
      </c>
      <c r="I52" s="22"/>
    </row>
    <row r="53" spans="2:7" ht="14.25">
      <c r="B53" s="25" t="s">
        <v>10</v>
      </c>
      <c r="C53" s="25"/>
      <c r="D53" s="25"/>
      <c r="E53" s="25"/>
      <c r="F53" s="25"/>
      <c r="G53" s="25"/>
    </row>
    <row r="54" spans="2:7" ht="14.25">
      <c r="B54" s="3"/>
      <c r="C54" s="3"/>
      <c r="D54" s="3"/>
      <c r="E54" s="3"/>
      <c r="F54" s="3"/>
      <c r="G54" s="3"/>
    </row>
    <row r="55" spans="2:7" ht="14.25">
      <c r="B55" s="8" t="s">
        <v>11</v>
      </c>
      <c r="C55" s="9" t="s">
        <v>12</v>
      </c>
      <c r="D55" s="6"/>
      <c r="E55" s="6"/>
      <c r="F55" s="6"/>
      <c r="G55" s="3"/>
    </row>
    <row r="56" spans="2:9" ht="12">
      <c r="B56" s="18" t="s">
        <v>13</v>
      </c>
      <c r="C56" s="18"/>
      <c r="D56" s="18"/>
      <c r="E56" s="18"/>
      <c r="F56" s="18"/>
      <c r="G56" s="18"/>
      <c r="H56" s="17">
        <f>Query5_S_PR_VODA</f>
        <v>29293.4</v>
      </c>
      <c r="I56" s="17"/>
    </row>
    <row r="57" spans="2:9" ht="12">
      <c r="B57" s="18" t="s">
        <v>14</v>
      </c>
      <c r="C57" s="18"/>
      <c r="D57" s="18"/>
      <c r="E57" s="18"/>
      <c r="F57" s="18"/>
      <c r="G57" s="18"/>
      <c r="H57" s="17">
        <f>Query5_S_N_VODA</f>
        <v>12961.68</v>
      </c>
      <c r="I57" s="17"/>
    </row>
    <row r="58" spans="2:9" ht="12">
      <c r="B58" s="19" t="s">
        <v>19</v>
      </c>
      <c r="C58" s="19"/>
      <c r="D58" s="19"/>
      <c r="E58" s="19"/>
      <c r="F58" s="19"/>
      <c r="G58" s="19"/>
      <c r="H58" s="17">
        <f>H57-H56</f>
        <v>-16331.720000000001</v>
      </c>
      <c r="I58" s="17"/>
    </row>
    <row r="59" spans="2:9" ht="12">
      <c r="B59" s="19"/>
      <c r="C59" s="19"/>
      <c r="D59" s="19"/>
      <c r="E59" s="19"/>
      <c r="F59" s="19"/>
      <c r="G59" s="19"/>
      <c r="H59" s="10"/>
      <c r="I59" s="10"/>
    </row>
    <row r="60" spans="2:3" ht="14.25">
      <c r="B60" s="4"/>
      <c r="C60" s="5"/>
    </row>
    <row r="61" spans="2:5" ht="14.25">
      <c r="B61" s="8" t="s">
        <v>15</v>
      </c>
      <c r="C61" s="11" t="s">
        <v>16</v>
      </c>
      <c r="D61" s="2"/>
      <c r="E61" s="2"/>
    </row>
    <row r="62" spans="2:9" ht="12">
      <c r="B62" s="18" t="s">
        <v>13</v>
      </c>
      <c r="C62" s="18"/>
      <c r="D62" s="18"/>
      <c r="E62" s="18"/>
      <c r="F62" s="18"/>
      <c r="G62" s="18"/>
      <c r="H62" s="17">
        <f>Query5_S_PR_TEPLO</f>
        <v>25698.1</v>
      </c>
      <c r="I62" s="17"/>
    </row>
    <row r="63" spans="2:9" ht="12">
      <c r="B63" s="18" t="s">
        <v>14</v>
      </c>
      <c r="C63" s="18"/>
      <c r="D63" s="18"/>
      <c r="E63" s="18"/>
      <c r="F63" s="18"/>
      <c r="G63" s="18"/>
      <c r="H63" s="17">
        <f>Query5_S_N_TEPLO</f>
        <v>24016.92</v>
      </c>
      <c r="I63" s="17"/>
    </row>
    <row r="64" spans="2:9" ht="14.25">
      <c r="B64" s="19" t="s">
        <v>19</v>
      </c>
      <c r="C64" s="19"/>
      <c r="D64" s="19"/>
      <c r="E64" s="19"/>
      <c r="F64" s="19"/>
      <c r="G64" s="13"/>
      <c r="H64" s="17">
        <f>H63-H62</f>
        <v>-1681.1800000000003</v>
      </c>
      <c r="I64" s="17"/>
    </row>
    <row r="65" spans="2:9" ht="14.25">
      <c r="B65" s="19"/>
      <c r="C65" s="19"/>
      <c r="D65" s="19"/>
      <c r="E65" s="19"/>
      <c r="F65" s="19"/>
      <c r="G65" s="13"/>
      <c r="H65" s="10"/>
      <c r="I65" s="10"/>
    </row>
    <row r="66" spans="2:3" ht="14.25">
      <c r="B66" s="4"/>
      <c r="C66" s="5"/>
    </row>
    <row r="67" spans="2:4" ht="14.25">
      <c r="B67" s="8" t="s">
        <v>17</v>
      </c>
      <c r="C67" s="11" t="s">
        <v>18</v>
      </c>
      <c r="D67" s="2"/>
    </row>
    <row r="68" spans="2:9" ht="12">
      <c r="B68" s="18" t="s">
        <v>13</v>
      </c>
      <c r="C68" s="18"/>
      <c r="D68" s="18"/>
      <c r="E68" s="18"/>
      <c r="F68" s="18"/>
      <c r="G68" s="18"/>
      <c r="H68" s="17">
        <f>Query5_S_PR_ELVO</f>
        <v>18145.64</v>
      </c>
      <c r="I68" s="17"/>
    </row>
    <row r="69" spans="2:9" ht="12">
      <c r="B69" s="18" t="s">
        <v>14</v>
      </c>
      <c r="C69" s="18"/>
      <c r="D69" s="18"/>
      <c r="E69" s="18"/>
      <c r="F69" s="18"/>
      <c r="G69" s="18"/>
      <c r="H69" s="17">
        <f>Query5_S_N_ELVO</f>
        <v>13643.34</v>
      </c>
      <c r="I69" s="17"/>
    </row>
    <row r="70" spans="2:9" ht="12">
      <c r="B70" s="19" t="s">
        <v>19</v>
      </c>
      <c r="C70" s="19"/>
      <c r="D70" s="19"/>
      <c r="E70" s="19"/>
      <c r="F70" s="19"/>
      <c r="G70" s="19"/>
      <c r="H70" s="17">
        <f>H69-H68</f>
        <v>-4502.299999999999</v>
      </c>
      <c r="I70" s="17"/>
    </row>
    <row r="71" spans="2:9" ht="12">
      <c r="B71" s="19"/>
      <c r="C71" s="19"/>
      <c r="D71" s="19"/>
      <c r="E71" s="19"/>
      <c r="F71" s="19"/>
      <c r="G71" s="19"/>
      <c r="H71" s="10"/>
      <c r="I71" s="10"/>
    </row>
    <row r="72" spans="2:9" ht="14.25">
      <c r="B72" s="12"/>
      <c r="C72" s="12"/>
      <c r="D72" s="12"/>
      <c r="E72" s="12"/>
      <c r="F72" s="12"/>
      <c r="G72" s="12"/>
      <c r="H72" s="10"/>
      <c r="I72" s="10"/>
    </row>
    <row r="73" spans="2:7" ht="14.25">
      <c r="B73" s="7"/>
      <c r="C73" s="7"/>
      <c r="D73" s="7"/>
      <c r="E73" s="7"/>
      <c r="F73" s="7"/>
      <c r="G73" s="7"/>
    </row>
  </sheetData>
  <sheetProtection/>
  <mergeCells count="117">
    <mergeCell ref="B52:G52"/>
    <mergeCell ref="H52:I52"/>
    <mergeCell ref="B48:G48"/>
    <mergeCell ref="H48:I48"/>
    <mergeCell ref="B49:G49"/>
    <mergeCell ref="H49:I49"/>
    <mergeCell ref="B50:G50"/>
    <mergeCell ref="H50:I50"/>
    <mergeCell ref="B51:G51"/>
    <mergeCell ref="H51:I51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70:F71"/>
    <mergeCell ref="G70:G71"/>
    <mergeCell ref="H5:I5"/>
    <mergeCell ref="B12:G12"/>
    <mergeCell ref="B5:G5"/>
    <mergeCell ref="B6:G6"/>
    <mergeCell ref="B7:G7"/>
    <mergeCell ref="B8:G8"/>
    <mergeCell ref="B11:G11"/>
    <mergeCell ref="H11:I11"/>
    <mergeCell ref="H63:I63"/>
    <mergeCell ref="H64:I64"/>
    <mergeCell ref="B9:G9"/>
    <mergeCell ref="H6:I6"/>
    <mergeCell ref="H58:I58"/>
    <mergeCell ref="H7:I7"/>
    <mergeCell ref="H8:I8"/>
    <mergeCell ref="B53:G53"/>
    <mergeCell ref="H9:I9"/>
    <mergeCell ref="H56:I56"/>
    <mergeCell ref="H57:I57"/>
    <mergeCell ref="B56:G56"/>
    <mergeCell ref="B10:G10"/>
    <mergeCell ref="H10:I10"/>
    <mergeCell ref="H12:I12"/>
    <mergeCell ref="H62:I62"/>
    <mergeCell ref="G58:G59"/>
    <mergeCell ref="B13:G13"/>
    <mergeCell ref="H13:I13"/>
    <mergeCell ref="B14:G14"/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4776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3620.3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535816.92</v>
      </c>
    </row>
    <row r="9" spans="1:7" ht="12">
      <c r="A9" t="s">
        <v>31</v>
      </c>
      <c r="B9">
        <v>12961.68</v>
      </c>
      <c r="C9">
        <v>29293.4</v>
      </c>
      <c r="D9">
        <v>24016.92</v>
      </c>
      <c r="E9">
        <v>25698.1</v>
      </c>
      <c r="F9">
        <v>13643.34</v>
      </c>
      <c r="G9">
        <v>18145.64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2021-03-27T09:19:35Z</dcterms:modified>
  <cp:category/>
  <cp:version/>
  <cp:contentType/>
  <cp:contentStatus/>
</cp:coreProperties>
</file>