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<sst xmlns="http://schemas.openxmlformats.org/spreadsheetml/2006/main" count="84" uniqueCount="78">
  <si>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</si>
  <si>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</si>
  <si>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</si>
  <si>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</si>
  <si>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</si>
  <si>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</si>
  <si>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</si>
  <si>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</si>
  <si>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</si>
  <si>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</si>
  <si>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</si>
  <si>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</si>
  <si>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</si>
  <si>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</si>
  <si>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</si>
  <si>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</si>
  <si>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</si>
  <si>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</si>
  <si>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</si>
  <si>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</si>
  <si>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</si>
  <si>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</si>
  <si>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ул.Интернациональная, 145</t>
  </si>
  <si>
    <t>01.01.2020г.</t>
  </si>
  <si>
    <t>31.12.2020г.</t>
  </si>
  <si>
    <t>Шамматов И.Т.</t>
  </si>
  <si>
    <t>Query3</t>
  </si>
  <si>
    <t>1973</t>
  </si>
  <si>
    <t>9</t>
  </si>
  <si>
    <t>49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</si>
  <si>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</si>
  <si>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</si>
  <si>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</si>
  <si>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</si>
  <si>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</si>
  <si>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</si>
  <si>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</si>
  <si>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</si>
  <si>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</si>
  <si>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</si>
  <si>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</si>
  <si>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</si>
  <si>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</si>
  <si>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</si>
  <si>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</si>
  <si>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</si>
  <si>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</si>
  <si>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</si>
  <si>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</si>
  <si>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</si>
  <si>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</si>
  <si>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</si>
  <si>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</si>
  <si>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</si>
  <si>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</si>
  <si>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</si>
  <si>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</si>
  <si>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</si>
  <si>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</si>
  <si>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</si>
  <si>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</si>
  <si>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</si>
  <si>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</si>
  <si>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</si>
  <si>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</si>
  <si>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</si>
  <si>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</si>
  <si>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</si>
  <si>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</si>
  <si>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</si>
  <si>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</si>
  <si>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</si>
  <si>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</si>
  <si>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</si>
  <si>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</si>
  <si>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</si>
  <si>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</si>
  <si>
    <t>=</t>
  </si>
</sst>
</file>

<file path=xl/styles.xml><?xml version="1.0" encoding="utf-8"?>
<styleSheet xmlns="http://schemas.openxmlformats.org/spreadsheetml/2006/main">
  <numFmts count="36">
    <numFmt numFmtId="5" formatCode="#,##0\ &quot;   &quot;;\-#,##0\ &quot;   &quot;"/>
    <numFmt numFmtId="6" formatCode="#,##0\ &quot;   &quot;;[Red]\-#,##0\ &quot;   &quot;"/>
    <numFmt numFmtId="7" formatCode="#,##0.00\ &quot;   &quot;;\-#,##0.00\ &quot;   &quot;"/>
    <numFmt numFmtId="8" formatCode="#,##0.00\ &quot;   &quot;;[Red]\-#,##0.00\ &quot;   &quot;"/>
    <numFmt numFmtId="42" formatCode="_-* #,##0\ &quot;   &quot;_-;\-* #,##0\ &quot;   &quot;_-;_-* &quot;-&quot;\ &quot;   &quot;_-;_-@_-"/>
    <numFmt numFmtId="41" formatCode="_-* #,##0\ _ _ _ _-;\-* #,##0\ _ _ _ _-;_-* &quot;-&quot;\ _ _ _ _-;_-@_-"/>
    <numFmt numFmtId="44" formatCode="_-* #,##0.00\ &quot;   &quot;_-;\-* #,##0.00\ &quot;   &quot;_-;_-* &quot;-&quot;??\ &quot;   &quot;_-;_-@_-"/>
    <numFmt numFmtId="43" formatCode="_-* #,##0.00\ _ _ _ _-;\-* #,##0.00\ _ _ _ _-;_-* &quot;-&quot;??\ _ _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#,##0.00&quot;р.&quot;"/>
    <numFmt numFmtId="190" formatCode="#&quot; &quot;##0.00"/>
    <numFmt numFmtId="191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90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76"/>
  <sheetViews>
    <sheetView tabSelected="1" zoomScalePageLayoutView="0" workbookViewId="0" topLeftCell="A1">
      <selection activeCell="A77" sqref="A77:IV8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ул.Интернациональная, 145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5" t="s">
        <v>5</v>
      </c>
      <c r="C5" s="25"/>
      <c r="D5" s="25"/>
      <c r="E5" s="25"/>
      <c r="F5" s="25"/>
      <c r="G5" s="25"/>
      <c r="H5" s="24" t="str">
        <f>Query3_GODPOSTR</f>
        <v>1973</v>
      </c>
      <c r="I5" s="24"/>
    </row>
    <row r="6" spans="2:9" ht="12.75">
      <c r="B6" s="25" t="s">
        <v>6</v>
      </c>
      <c r="C6" s="25"/>
      <c r="D6" s="25"/>
      <c r="E6" s="25"/>
      <c r="F6" s="25"/>
      <c r="G6" s="25"/>
      <c r="H6" s="24">
        <f>Query3_TOTALAREA</f>
        <v>2086.2</v>
      </c>
      <c r="I6" s="24"/>
    </row>
    <row r="7" spans="2:9" ht="12.75">
      <c r="B7" s="28" t="s">
        <v>9</v>
      </c>
      <c r="C7" s="29"/>
      <c r="D7" s="29"/>
      <c r="E7" s="29"/>
      <c r="F7" s="29"/>
      <c r="G7" s="30"/>
      <c r="H7" s="24">
        <f>Query3_AREANEJIL</f>
        <v>207.8</v>
      </c>
      <c r="I7" s="24"/>
    </row>
    <row r="8" spans="2:9" ht="12.75">
      <c r="B8" s="25" t="s">
        <v>7</v>
      </c>
      <c r="C8" s="25"/>
      <c r="D8" s="25"/>
      <c r="E8" s="25"/>
      <c r="F8" s="25"/>
      <c r="G8" s="25"/>
      <c r="H8" s="24" t="str">
        <f>Query3_ETAG</f>
        <v>9</v>
      </c>
      <c r="I8" s="24"/>
    </row>
    <row r="9" spans="2:9" ht="12.75">
      <c r="B9" s="25" t="s">
        <v>8</v>
      </c>
      <c r="C9" s="25"/>
      <c r="D9" s="25"/>
      <c r="E9" s="25"/>
      <c r="F9" s="25"/>
      <c r="G9" s="25"/>
      <c r="H9" s="24" t="str">
        <f>Query3_KOLVOFLAT</f>
        <v>49</v>
      </c>
      <c r="I9" s="24"/>
    </row>
    <row r="10" spans="2:9" ht="15">
      <c r="B10" s="32" t="s">
        <v>3</v>
      </c>
      <c r="C10" s="32"/>
      <c r="D10" s="32"/>
      <c r="E10" s="32"/>
      <c r="F10" s="32"/>
      <c r="G10" s="32"/>
      <c r="H10" s="32" t="s">
        <v>4</v>
      </c>
      <c r="I10" s="32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9619.41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9619.41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114589.27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12398.71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10080.09</v>
      </c>
      <c r="I15" s="21"/>
    </row>
    <row r="16" spans="2:9" ht="26.25" customHeight="1">
      <c r="B16" s="17" t="s">
        <v>37</v>
      </c>
      <c r="C16" s="18"/>
      <c r="D16" s="18"/>
      <c r="E16" s="18"/>
      <c r="F16" s="18"/>
      <c r="G16" s="19"/>
      <c r="H16" s="20">
        <v>24329.19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64500.84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3280.44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112269.08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2200.84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1564.8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606.96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2857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5561.04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8038.69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16000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196.43</v>
      </c>
      <c r="I27" s="21"/>
    </row>
    <row r="28" spans="2:9" ht="12.75" customHeight="1">
      <c r="B28" s="22" t="s">
        <v>76</v>
      </c>
      <c r="C28" s="18"/>
      <c r="D28" s="18"/>
      <c r="E28" s="18"/>
      <c r="F28" s="18"/>
      <c r="G28" s="19"/>
      <c r="H28" s="20">
        <v>71053.32</v>
      </c>
      <c r="I28" s="21"/>
    </row>
    <row r="29" spans="2:9" ht="12.75" customHeight="1">
      <c r="B29" s="17" t="s">
        <v>49</v>
      </c>
      <c r="C29" s="18"/>
      <c r="D29" s="18"/>
      <c r="E29" s="18"/>
      <c r="F29" s="18"/>
      <c r="G29" s="19"/>
      <c r="H29" s="20">
        <v>4190</v>
      </c>
      <c r="I29" s="21"/>
    </row>
    <row r="30" spans="2:9" ht="12.75" customHeight="1">
      <c r="B30" s="17" t="s">
        <v>50</v>
      </c>
      <c r="C30" s="18"/>
      <c r="D30" s="18"/>
      <c r="E30" s="18"/>
      <c r="F30" s="18"/>
      <c r="G30" s="19"/>
      <c r="H30" s="20">
        <v>53729.23</v>
      </c>
      <c r="I30" s="21"/>
    </row>
    <row r="31" spans="2:9" ht="12.75" customHeight="1">
      <c r="B31" s="17" t="s">
        <v>51</v>
      </c>
      <c r="C31" s="18"/>
      <c r="D31" s="18"/>
      <c r="E31" s="18"/>
      <c r="F31" s="18"/>
      <c r="G31" s="19"/>
      <c r="H31" s="20">
        <v>53729.23</v>
      </c>
      <c r="I31" s="21"/>
    </row>
    <row r="32" spans="2:9" ht="12.75" customHeight="1">
      <c r="B32" s="17" t="s">
        <v>52</v>
      </c>
      <c r="C32" s="18"/>
      <c r="D32" s="18"/>
      <c r="E32" s="18"/>
      <c r="F32" s="18"/>
      <c r="G32" s="19"/>
      <c r="H32" s="20">
        <v>73760.92</v>
      </c>
      <c r="I32" s="21"/>
    </row>
    <row r="33" spans="2:9" ht="12.75" customHeight="1">
      <c r="B33" s="17" t="s">
        <v>53</v>
      </c>
      <c r="C33" s="18"/>
      <c r="D33" s="18"/>
      <c r="E33" s="18"/>
      <c r="F33" s="18"/>
      <c r="G33" s="19"/>
      <c r="H33" s="20">
        <v>664.26</v>
      </c>
      <c r="I33" s="21"/>
    </row>
    <row r="34" spans="2:9" ht="12.75" customHeight="1">
      <c r="B34" s="17" t="s">
        <v>54</v>
      </c>
      <c r="C34" s="18"/>
      <c r="D34" s="18"/>
      <c r="E34" s="18"/>
      <c r="F34" s="18"/>
      <c r="G34" s="19"/>
      <c r="H34" s="20">
        <v>5261.36</v>
      </c>
      <c r="I34" s="21"/>
    </row>
    <row r="35" spans="2:9" ht="12.75" customHeight="1">
      <c r="B35" s="17" t="s">
        <v>55</v>
      </c>
      <c r="C35" s="18"/>
      <c r="D35" s="18"/>
      <c r="E35" s="18"/>
      <c r="F35" s="18"/>
      <c r="G35" s="19"/>
      <c r="H35" s="20">
        <v>35952.7</v>
      </c>
      <c r="I35" s="21"/>
    </row>
    <row r="36" spans="2:9" ht="12.75" customHeight="1">
      <c r="B36" s="17" t="s">
        <v>56</v>
      </c>
      <c r="C36" s="18"/>
      <c r="D36" s="18"/>
      <c r="E36" s="18"/>
      <c r="F36" s="18"/>
      <c r="G36" s="19"/>
      <c r="H36" s="20">
        <v>31882.6</v>
      </c>
      <c r="I36" s="21"/>
    </row>
    <row r="37" spans="2:9" ht="12.75" customHeight="1">
      <c r="B37" s="17" t="s">
        <v>57</v>
      </c>
      <c r="C37" s="18"/>
      <c r="D37" s="18"/>
      <c r="E37" s="18"/>
      <c r="F37" s="18"/>
      <c r="G37" s="19"/>
      <c r="H37" s="20">
        <v>8623.3</v>
      </c>
      <c r="I37" s="21"/>
    </row>
    <row r="38" spans="2:9" ht="12.75" customHeight="1">
      <c r="B38" s="17" t="s">
        <v>58</v>
      </c>
      <c r="C38" s="18"/>
      <c r="D38" s="18"/>
      <c r="E38" s="18"/>
      <c r="F38" s="18"/>
      <c r="G38" s="19"/>
      <c r="H38" s="20">
        <v>364.36</v>
      </c>
      <c r="I38" s="21"/>
    </row>
    <row r="39" spans="2:9" ht="12.75" customHeight="1">
      <c r="B39" s="17" t="s">
        <v>59</v>
      </c>
      <c r="C39" s="18"/>
      <c r="D39" s="18"/>
      <c r="E39" s="18"/>
      <c r="F39" s="18"/>
      <c r="G39" s="19"/>
      <c r="H39" s="20">
        <v>674.57</v>
      </c>
      <c r="I39" s="21"/>
    </row>
    <row r="40" spans="2:9" ht="12.75" customHeight="1">
      <c r="B40" s="17" t="s">
        <v>60</v>
      </c>
      <c r="C40" s="18"/>
      <c r="D40" s="18"/>
      <c r="E40" s="18"/>
      <c r="F40" s="18"/>
      <c r="G40" s="19"/>
      <c r="H40" s="20">
        <v>741.3</v>
      </c>
      <c r="I40" s="21"/>
    </row>
    <row r="41" spans="2:9" ht="12.75" customHeight="1">
      <c r="B41" s="17" t="s">
        <v>61</v>
      </c>
      <c r="C41" s="18"/>
      <c r="D41" s="18"/>
      <c r="E41" s="18"/>
      <c r="F41" s="18"/>
      <c r="G41" s="19"/>
      <c r="H41" s="20">
        <v>6238.01</v>
      </c>
      <c r="I41" s="21"/>
    </row>
    <row r="42" spans="2:9" ht="12.75" customHeight="1">
      <c r="B42" s="17" t="s">
        <v>62</v>
      </c>
      <c r="C42" s="18"/>
      <c r="D42" s="18"/>
      <c r="E42" s="18"/>
      <c r="F42" s="18"/>
      <c r="G42" s="19"/>
      <c r="H42" s="20">
        <v>605.06</v>
      </c>
      <c r="I42" s="21"/>
    </row>
    <row r="43" spans="2:9" ht="12.75" customHeight="1">
      <c r="B43" s="17" t="s">
        <v>63</v>
      </c>
      <c r="C43" s="18"/>
      <c r="D43" s="18"/>
      <c r="E43" s="18"/>
      <c r="F43" s="18"/>
      <c r="G43" s="19"/>
      <c r="H43" s="20">
        <v>44110.31</v>
      </c>
      <c r="I43" s="21"/>
    </row>
    <row r="44" spans="2:9" ht="12.75" customHeight="1">
      <c r="B44" s="17" t="s">
        <v>64</v>
      </c>
      <c r="C44" s="18"/>
      <c r="D44" s="18"/>
      <c r="E44" s="18"/>
      <c r="F44" s="18"/>
      <c r="G44" s="19"/>
      <c r="H44" s="20">
        <v>416701.52</v>
      </c>
      <c r="I44" s="21"/>
    </row>
    <row r="45" spans="2:9" ht="12.75" customHeight="1">
      <c r="B45" s="17" t="s">
        <v>65</v>
      </c>
      <c r="C45" s="18"/>
      <c r="D45" s="18"/>
      <c r="E45" s="18"/>
      <c r="F45" s="18"/>
      <c r="G45" s="19"/>
      <c r="H45" s="20">
        <v>513205.2</v>
      </c>
      <c r="I45" s="21"/>
    </row>
    <row r="46" spans="2:9" ht="12.75" customHeight="1">
      <c r="B46" s="17" t="s">
        <v>66</v>
      </c>
      <c r="C46" s="18"/>
      <c r="D46" s="18"/>
      <c r="E46" s="18"/>
      <c r="F46" s="18"/>
      <c r="G46" s="19"/>
      <c r="H46" s="20">
        <v>331518.89</v>
      </c>
      <c r="I46" s="21"/>
    </row>
    <row r="47" spans="2:9" ht="12.75" customHeight="1">
      <c r="B47" s="17" t="s">
        <v>67</v>
      </c>
      <c r="C47" s="18"/>
      <c r="D47" s="18"/>
      <c r="E47" s="18"/>
      <c r="F47" s="18"/>
      <c r="G47" s="19"/>
      <c r="H47" s="20">
        <v>5839.8</v>
      </c>
      <c r="I47" s="21"/>
    </row>
    <row r="48" spans="2:9" ht="12.75" customHeight="1">
      <c r="B48" s="17" t="s">
        <v>68</v>
      </c>
      <c r="C48" s="18"/>
      <c r="D48" s="18"/>
      <c r="E48" s="18"/>
      <c r="F48" s="18"/>
      <c r="G48" s="19"/>
      <c r="H48" s="20">
        <v>5701.77</v>
      </c>
      <c r="I48" s="21"/>
    </row>
    <row r="49" spans="2:9" ht="12.75" customHeight="1">
      <c r="B49" s="17" t="s">
        <v>69</v>
      </c>
      <c r="C49" s="18"/>
      <c r="D49" s="18"/>
      <c r="E49" s="18"/>
      <c r="F49" s="18"/>
      <c r="G49" s="19"/>
      <c r="H49" s="20">
        <v>35997.6</v>
      </c>
      <c r="I49" s="21"/>
    </row>
    <row r="50" spans="2:9" ht="12.75" customHeight="1">
      <c r="B50" s="17" t="s">
        <v>70</v>
      </c>
      <c r="C50" s="18"/>
      <c r="D50" s="18"/>
      <c r="E50" s="18"/>
      <c r="F50" s="18"/>
      <c r="G50" s="19"/>
      <c r="H50" s="20">
        <v>35997.6</v>
      </c>
      <c r="I50" s="21"/>
    </row>
    <row r="51" spans="2:9" ht="12.75" customHeight="1">
      <c r="B51" s="17" t="s">
        <v>71</v>
      </c>
      <c r="C51" s="18"/>
      <c r="D51" s="18"/>
      <c r="E51" s="18"/>
      <c r="F51" s="18"/>
      <c r="G51" s="19"/>
      <c r="H51" s="20">
        <v>555042.6</v>
      </c>
      <c r="I51" s="21"/>
    </row>
    <row r="52" spans="2:9" ht="12.75" customHeight="1">
      <c r="B52" s="17" t="s">
        <v>72</v>
      </c>
      <c r="C52" s="18"/>
      <c r="D52" s="18"/>
      <c r="E52" s="18"/>
      <c r="F52" s="18"/>
      <c r="G52" s="19"/>
      <c r="H52" s="20">
        <v>373218.26</v>
      </c>
      <c r="I52" s="21"/>
    </row>
    <row r="53" spans="2:11" ht="12.75" customHeight="1">
      <c r="B53" s="17" t="s">
        <v>73</v>
      </c>
      <c r="C53" s="18"/>
      <c r="D53" s="18"/>
      <c r="E53" s="18"/>
      <c r="F53" s="18"/>
      <c r="G53" s="19"/>
      <c r="H53" s="20">
        <v>138341.07999999996</v>
      </c>
      <c r="I53" s="21"/>
      <c r="K53" t="s">
        <v>77</v>
      </c>
    </row>
    <row r="54" spans="2:9" ht="12.75" customHeight="1">
      <c r="B54" s="17" t="s">
        <v>74</v>
      </c>
      <c r="C54" s="18"/>
      <c r="D54" s="18"/>
      <c r="E54" s="18"/>
      <c r="F54" s="18"/>
      <c r="G54" s="19"/>
      <c r="H54" s="20">
        <v>546923.21</v>
      </c>
      <c r="I54" s="21"/>
    </row>
    <row r="55" spans="2:9" ht="12.75" customHeight="1">
      <c r="B55" s="17" t="s">
        <v>75</v>
      </c>
      <c r="C55" s="18"/>
      <c r="D55" s="18"/>
      <c r="E55" s="18"/>
      <c r="F55" s="18"/>
      <c r="G55" s="19"/>
      <c r="H55" s="20">
        <v>133816.51</v>
      </c>
      <c r="I55" s="21"/>
    </row>
    <row r="56" spans="2:7" ht="15">
      <c r="B56" s="27" t="s">
        <v>10</v>
      </c>
      <c r="C56" s="27"/>
      <c r="D56" s="27"/>
      <c r="E56" s="27"/>
      <c r="F56" s="27"/>
      <c r="G56" s="27"/>
    </row>
    <row r="57" spans="2:7" ht="15">
      <c r="B57" s="3"/>
      <c r="C57" s="3"/>
      <c r="D57" s="3"/>
      <c r="E57" s="3"/>
      <c r="F57" s="3"/>
      <c r="G57" s="3"/>
    </row>
    <row r="58" spans="2:7" ht="15">
      <c r="B58" s="8" t="s">
        <v>11</v>
      </c>
      <c r="C58" s="9" t="s">
        <v>12</v>
      </c>
      <c r="D58" s="6"/>
      <c r="E58" s="6"/>
      <c r="F58" s="6"/>
      <c r="G58" s="3"/>
    </row>
    <row r="59" spans="2:9" ht="12.75">
      <c r="B59" s="31" t="s">
        <v>13</v>
      </c>
      <c r="C59" s="31"/>
      <c r="D59" s="31"/>
      <c r="E59" s="31"/>
      <c r="F59" s="31"/>
      <c r="G59" s="31"/>
      <c r="H59" s="26">
        <f>Query5_S_PR_VODA</f>
        <v>18728.8</v>
      </c>
      <c r="I59" s="26"/>
    </row>
    <row r="60" spans="2:9" ht="12.75">
      <c r="B60" s="31" t="s">
        <v>14</v>
      </c>
      <c r="C60" s="31"/>
      <c r="D60" s="31"/>
      <c r="E60" s="31"/>
      <c r="F60" s="31"/>
      <c r="G60" s="31"/>
      <c r="H60" s="26">
        <f>Query5_S_N_VODA</f>
        <v>8287.08</v>
      </c>
      <c r="I60" s="26"/>
    </row>
    <row r="61" spans="2:9" ht="12.75">
      <c r="B61" s="23" t="s">
        <v>19</v>
      </c>
      <c r="C61" s="23"/>
      <c r="D61" s="23"/>
      <c r="E61" s="23"/>
      <c r="F61" s="23"/>
      <c r="G61" s="23"/>
      <c r="H61" s="26">
        <f>H60-H59</f>
        <v>-10441.72</v>
      </c>
      <c r="I61" s="26"/>
    </row>
    <row r="62" spans="2:9" ht="12.75">
      <c r="B62" s="23"/>
      <c r="C62" s="23"/>
      <c r="D62" s="23"/>
      <c r="E62" s="23"/>
      <c r="F62" s="23"/>
      <c r="G62" s="23"/>
      <c r="H62" s="10"/>
      <c r="I62" s="10"/>
    </row>
    <row r="63" spans="2:3" ht="15">
      <c r="B63" s="4"/>
      <c r="C63" s="5"/>
    </row>
    <row r="64" spans="2:5" ht="15">
      <c r="B64" s="8" t="s">
        <v>15</v>
      </c>
      <c r="C64" s="11" t="s">
        <v>16</v>
      </c>
      <c r="D64" s="2"/>
      <c r="E64" s="2"/>
    </row>
    <row r="65" spans="2:9" ht="12.75">
      <c r="B65" s="31" t="s">
        <v>13</v>
      </c>
      <c r="C65" s="31"/>
      <c r="D65" s="31"/>
      <c r="E65" s="31"/>
      <c r="F65" s="31"/>
      <c r="G65" s="31"/>
      <c r="H65" s="26">
        <f>Query5_S_PR_TEPLO</f>
        <v>16430.77</v>
      </c>
      <c r="I65" s="26"/>
    </row>
    <row r="66" spans="2:9" ht="12.75">
      <c r="B66" s="31" t="s">
        <v>14</v>
      </c>
      <c r="C66" s="31"/>
      <c r="D66" s="31"/>
      <c r="E66" s="31"/>
      <c r="F66" s="31"/>
      <c r="G66" s="31"/>
      <c r="H66" s="26">
        <f>Query5_S_N_TEPLO</f>
        <v>15355.86</v>
      </c>
      <c r="I66" s="26"/>
    </row>
    <row r="67" spans="2:9" ht="15">
      <c r="B67" s="23" t="s">
        <v>19</v>
      </c>
      <c r="C67" s="23"/>
      <c r="D67" s="23"/>
      <c r="E67" s="23"/>
      <c r="F67" s="23"/>
      <c r="G67" s="13"/>
      <c r="H67" s="26">
        <f>H66-H65</f>
        <v>-1074.9099999999999</v>
      </c>
      <c r="I67" s="26"/>
    </row>
    <row r="68" spans="2:9" ht="15">
      <c r="B68" s="23"/>
      <c r="C68" s="23"/>
      <c r="D68" s="23"/>
      <c r="E68" s="23"/>
      <c r="F68" s="23"/>
      <c r="G68" s="13"/>
      <c r="H68" s="10"/>
      <c r="I68" s="10"/>
    </row>
    <row r="69" spans="2:3" ht="15">
      <c r="B69" s="4"/>
      <c r="C69" s="5"/>
    </row>
    <row r="70" spans="2:4" ht="15">
      <c r="B70" s="8" t="s">
        <v>17</v>
      </c>
      <c r="C70" s="11" t="s">
        <v>18</v>
      </c>
      <c r="D70" s="2"/>
    </row>
    <row r="71" spans="2:9" ht="12.75">
      <c r="B71" s="31" t="s">
        <v>13</v>
      </c>
      <c r="C71" s="31"/>
      <c r="D71" s="31"/>
      <c r="E71" s="31"/>
      <c r="F71" s="31"/>
      <c r="G71" s="31"/>
      <c r="H71" s="26">
        <f>Query5_S_PR_ELVO</f>
        <v>28304.74</v>
      </c>
      <c r="I71" s="26"/>
    </row>
    <row r="72" spans="2:9" ht="12.75">
      <c r="B72" s="31" t="s">
        <v>14</v>
      </c>
      <c r="C72" s="31"/>
      <c r="D72" s="31"/>
      <c r="E72" s="31"/>
      <c r="F72" s="31"/>
      <c r="G72" s="31"/>
      <c r="H72" s="26">
        <f>Query5_S_N_ELVO</f>
        <v>21281.76</v>
      </c>
      <c r="I72" s="26"/>
    </row>
    <row r="73" spans="2:9" ht="12.75">
      <c r="B73" s="23" t="s">
        <v>19</v>
      </c>
      <c r="C73" s="23"/>
      <c r="D73" s="23"/>
      <c r="E73" s="23"/>
      <c r="F73" s="23"/>
      <c r="G73" s="23"/>
      <c r="H73" s="26">
        <f>H72-H71</f>
        <v>-7022.980000000003</v>
      </c>
      <c r="I73" s="26"/>
    </row>
    <row r="74" spans="2:9" ht="12.75">
      <c r="B74" s="23"/>
      <c r="C74" s="23"/>
      <c r="D74" s="23"/>
      <c r="E74" s="23"/>
      <c r="F74" s="23"/>
      <c r="G74" s="23"/>
      <c r="H74" s="10"/>
      <c r="I74" s="10"/>
    </row>
    <row r="75" spans="2:9" ht="15">
      <c r="B75" s="12"/>
      <c r="C75" s="12"/>
      <c r="D75" s="12"/>
      <c r="E75" s="12"/>
      <c r="F75" s="12"/>
      <c r="G75" s="12"/>
      <c r="H75" s="10"/>
      <c r="I75" s="10"/>
    </row>
    <row r="76" spans="2:7" ht="15">
      <c r="B76" s="7"/>
      <c r="C76" s="7"/>
      <c r="D76" s="7"/>
      <c r="E76" s="7"/>
      <c r="F76" s="7"/>
      <c r="G76" s="7"/>
    </row>
  </sheetData>
  <sheetProtection/>
  <mergeCells count="123">
    <mergeCell ref="H71:I71"/>
    <mergeCell ref="H72:I72"/>
    <mergeCell ref="B72:G72"/>
    <mergeCell ref="B61:F62"/>
    <mergeCell ref="B67:F68"/>
    <mergeCell ref="B60:G60"/>
    <mergeCell ref="B65:G65"/>
    <mergeCell ref="B66:G66"/>
    <mergeCell ref="G61:G62"/>
    <mergeCell ref="B10:G10"/>
    <mergeCell ref="H10:I10"/>
    <mergeCell ref="H12:I12"/>
    <mergeCell ref="H65:I65"/>
    <mergeCell ref="H66:I66"/>
    <mergeCell ref="H67:I67"/>
    <mergeCell ref="H73:I73"/>
    <mergeCell ref="B71:G71"/>
    <mergeCell ref="H6:I6"/>
    <mergeCell ref="H61:I61"/>
    <mergeCell ref="H8:I8"/>
    <mergeCell ref="H9:I9"/>
    <mergeCell ref="B56:G56"/>
    <mergeCell ref="B7:G7"/>
    <mergeCell ref="H7:I7"/>
    <mergeCell ref="H59:I59"/>
    <mergeCell ref="H60:I60"/>
    <mergeCell ref="B59:G59"/>
    <mergeCell ref="B73:F74"/>
    <mergeCell ref="G73:G74"/>
    <mergeCell ref="H5:I5"/>
    <mergeCell ref="B12:G12"/>
    <mergeCell ref="B5:G5"/>
    <mergeCell ref="B6:G6"/>
    <mergeCell ref="B8:G8"/>
    <mergeCell ref="B9:G9"/>
    <mergeCell ref="B11:G11"/>
    <mergeCell ref="H11:I11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51:G51"/>
    <mergeCell ref="H51:I51"/>
    <mergeCell ref="B52:G52"/>
    <mergeCell ref="H52:I52"/>
    <mergeCell ref="B48:G48"/>
    <mergeCell ref="H48:I48"/>
    <mergeCell ref="B49:G49"/>
    <mergeCell ref="H49:I49"/>
    <mergeCell ref="B50:G50"/>
    <mergeCell ref="H50:I50"/>
    <mergeCell ref="B53:G53"/>
    <mergeCell ref="H53:I53"/>
    <mergeCell ref="B54:G54"/>
    <mergeCell ref="H54:I54"/>
    <mergeCell ref="B55:G55"/>
    <mergeCell ref="H55:I5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20</v>
      </c>
      <c r="B5" t="e">
        <f>XLR_ERRNAME</f>
        <v>#NAME?</v>
      </c>
    </row>
    <row r="6" spans="1:8" ht="12.75">
      <c r="A6" t="s">
        <v>21</v>
      </c>
      <c r="B6">
        <v>3941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.75">
      <c r="A7" t="s">
        <v>26</v>
      </c>
      <c r="B7" s="15" t="s">
        <v>27</v>
      </c>
      <c r="C7">
        <v>2086.2</v>
      </c>
      <c r="D7" s="15" t="s">
        <v>28</v>
      </c>
      <c r="E7" s="15" t="s">
        <v>29</v>
      </c>
      <c r="F7">
        <v>207.8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8287.08</v>
      </c>
      <c r="C9">
        <v>18728.8</v>
      </c>
      <c r="D9">
        <v>15355.86</v>
      </c>
      <c r="E9">
        <v>16430.77</v>
      </c>
      <c r="F9">
        <v>21281.76</v>
      </c>
      <c r="G9">
        <v>28304.74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2021-03-23T09:06:38Z</dcterms:modified>
  <cp:category/>
  <cp:version/>
  <cp:contentType/>
  <cp:contentStatus/>
</cp:coreProperties>
</file>