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<sst xmlns="http://schemas.openxmlformats.org/spreadsheetml/2006/main" count="81" uniqueCount="75">
  <si>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</si>
  <si>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</si>
  <si>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</si>
  <si>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</si>
  <si>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</si>
  <si>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</si>
  <si>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</si>
  <si>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</si>
  <si>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</si>
  <si>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</si>
  <si>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</si>
  <si>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</si>
  <si>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</si>
  <si>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</si>
  <si>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</si>
  <si>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</si>
  <si>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</si>
  <si>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</si>
  <si>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</si>
  <si>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</si>
  <si>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</si>
  <si>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</si>
  <si>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</si>
  <si>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ул.Касимовская, 10</t>
  </si>
  <si>
    <t>01.01.2020г.</t>
  </si>
  <si>
    <t>31.12.2020г.</t>
  </si>
  <si>
    <t>Шамматов И.Т.</t>
  </si>
  <si>
    <t>Query3</t>
  </si>
  <si>
    <t>1994</t>
  </si>
  <si>
    <t>12</t>
  </si>
  <si>
    <t>144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</si>
  <si>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</si>
  <si>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</si>
  <si>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</si>
  <si>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</si>
  <si>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</si>
  <si>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</si>
  <si>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</si>
  <si>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</si>
  <si>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</si>
  <si>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</si>
  <si>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</si>
  <si>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</si>
  <si>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</si>
  <si>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</si>
  <si>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</si>
  <si>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</si>
  <si>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</si>
  <si>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</si>
  <si>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</si>
  <si>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</si>
  <si>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</si>
  <si>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</si>
  <si>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</si>
  <si>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</si>
  <si>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</si>
  <si>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</si>
  <si>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</si>
  <si>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</si>
  <si>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</si>
  <si>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</si>
  <si>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</si>
  <si>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</si>
  <si>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</si>
  <si>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</si>
  <si>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</si>
  <si>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</si>
  <si>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</si>
  <si>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</si>
  <si>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</si>
  <si>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</si>
  <si>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</si>
  <si>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</si>
  <si>
    <t xml:space="preserve">   --Техническое обслуживание лифтов за 2020 год</t>
  </si>
  <si>
    <t xml:space="preserve">   --Ремонт межпанельных швов (кв.6,14,20,35,56,62,103-104,107,113,131,140)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</si>
</sst>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3"/>
  <sheetViews>
    <sheetView tabSelected="1" zoomScalePageLayoutView="0" workbookViewId="0" topLeftCell="A31">
      <selection activeCell="J57" sqref="J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25390625" style="0" customWidth="1"/>
    <col min="9" max="9" width="3.375" style="0" customWidth="1"/>
    <col min="10" max="10" width="12.25390625" style="0" bestFit="1" customWidth="1"/>
  </cols>
  <sheetData>
    <row r="1" ht="15">
      <c r="C1" s="1" t="s">
        <v>0</v>
      </c>
    </row>
    <row r="2" ht="15">
      <c r="C2" s="1" t="str">
        <f>Query2_BLDNNAME</f>
        <v>ул.Касимовская, 10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31" t="str">
        <f>Query3_GODPOSTR</f>
        <v>1994</v>
      </c>
      <c r="I5" s="31"/>
    </row>
    <row r="6" spans="2:9" ht="12.75">
      <c r="B6" s="30" t="s">
        <v>6</v>
      </c>
      <c r="C6" s="30"/>
      <c r="D6" s="30"/>
      <c r="E6" s="30"/>
      <c r="F6" s="30"/>
      <c r="G6" s="30"/>
      <c r="H6" s="31">
        <f>Query3_TOTALAREA</f>
        <v>5924.6</v>
      </c>
      <c r="I6" s="31"/>
    </row>
    <row r="7" spans="2:9" ht="12.75">
      <c r="B7" s="33" t="s">
        <v>10</v>
      </c>
      <c r="C7" s="34"/>
      <c r="D7" s="34"/>
      <c r="E7" s="34"/>
      <c r="F7" s="34"/>
      <c r="G7" s="35"/>
      <c r="H7" s="31">
        <f>Query3_AREANEJIL</f>
        <v>0</v>
      </c>
      <c r="I7" s="31"/>
    </row>
    <row r="8" spans="2:9" ht="12.75">
      <c r="B8" s="30" t="s">
        <v>7</v>
      </c>
      <c r="C8" s="30"/>
      <c r="D8" s="30"/>
      <c r="E8" s="30"/>
      <c r="F8" s="30"/>
      <c r="G8" s="30"/>
      <c r="H8" s="31" t="str">
        <f>Query3_ETAG</f>
        <v>12</v>
      </c>
      <c r="I8" s="31"/>
    </row>
    <row r="9" spans="2:9" ht="12.75">
      <c r="B9" s="30" t="s">
        <v>8</v>
      </c>
      <c r="C9" s="30"/>
      <c r="D9" s="30"/>
      <c r="E9" s="30"/>
      <c r="F9" s="30"/>
      <c r="G9" s="30"/>
      <c r="H9" s="31" t="str">
        <f>Query3_KOLVOFLAT</f>
        <v>144</v>
      </c>
      <c r="I9" s="31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-443550.31</v>
      </c>
      <c r="I10" s="36"/>
    </row>
    <row r="11" spans="2:9" ht="15">
      <c r="B11" s="27" t="s">
        <v>3</v>
      </c>
      <c r="C11" s="27"/>
      <c r="D11" s="27"/>
      <c r="E11" s="27"/>
      <c r="F11" s="27"/>
      <c r="G11" s="27"/>
      <c r="H11" s="27" t="s">
        <v>4</v>
      </c>
      <c r="I11" s="27"/>
    </row>
    <row r="12" spans="2:9" ht="12.75" customHeight="1">
      <c r="B12" s="38" t="s">
        <v>33</v>
      </c>
      <c r="C12" s="39"/>
      <c r="D12" s="39"/>
      <c r="E12" s="39"/>
      <c r="F12" s="39"/>
      <c r="G12" s="40"/>
      <c r="H12" s="28">
        <v>314551.4</v>
      </c>
      <c r="I12" s="29"/>
    </row>
    <row r="13" spans="2:9" ht="12.75" customHeight="1">
      <c r="B13" s="38" t="s">
        <v>34</v>
      </c>
      <c r="C13" s="39"/>
      <c r="D13" s="39"/>
      <c r="E13" s="39"/>
      <c r="F13" s="39"/>
      <c r="G13" s="40"/>
      <c r="H13" s="28">
        <v>28694.6</v>
      </c>
      <c r="I13" s="29"/>
    </row>
    <row r="14" spans="2:9" ht="15.75" customHeight="1">
      <c r="B14" s="41" t="s">
        <v>74</v>
      </c>
      <c r="C14" s="39"/>
      <c r="D14" s="39"/>
      <c r="E14" s="39"/>
      <c r="F14" s="39"/>
      <c r="G14" s="40"/>
      <c r="H14" s="28">
        <v>285856.8</v>
      </c>
      <c r="I14" s="29"/>
    </row>
    <row r="15" spans="2:9" ht="12.75" customHeight="1">
      <c r="B15" s="38" t="s">
        <v>35</v>
      </c>
      <c r="C15" s="39"/>
      <c r="D15" s="39"/>
      <c r="E15" s="39"/>
      <c r="F15" s="39"/>
      <c r="G15" s="40"/>
      <c r="H15" s="28">
        <v>193274.31</v>
      </c>
      <c r="I15" s="29"/>
    </row>
    <row r="16" spans="2:9" ht="12.75" customHeight="1">
      <c r="B16" s="38" t="s">
        <v>36</v>
      </c>
      <c r="C16" s="39"/>
      <c r="D16" s="39"/>
      <c r="E16" s="39"/>
      <c r="F16" s="39"/>
      <c r="G16" s="40"/>
      <c r="H16" s="28">
        <v>31518.9</v>
      </c>
      <c r="I16" s="29"/>
    </row>
    <row r="17" spans="2:9" ht="12.75" customHeight="1">
      <c r="B17" s="38" t="s">
        <v>37</v>
      </c>
      <c r="C17" s="39"/>
      <c r="D17" s="39"/>
      <c r="E17" s="39"/>
      <c r="F17" s="39"/>
      <c r="G17" s="40"/>
      <c r="H17" s="28">
        <v>31040.64</v>
      </c>
      <c r="I17" s="29"/>
    </row>
    <row r="18" spans="2:9" ht="12.75" customHeight="1">
      <c r="B18" s="38" t="s">
        <v>38</v>
      </c>
      <c r="C18" s="39"/>
      <c r="D18" s="39"/>
      <c r="E18" s="39"/>
      <c r="F18" s="39"/>
      <c r="G18" s="40"/>
      <c r="H18" s="28">
        <v>130714.77</v>
      </c>
      <c r="I18" s="29"/>
    </row>
    <row r="19" spans="2:9" ht="12.75" customHeight="1">
      <c r="B19" s="38" t="s">
        <v>39</v>
      </c>
      <c r="C19" s="39"/>
      <c r="D19" s="39"/>
      <c r="E19" s="39"/>
      <c r="F19" s="39"/>
      <c r="G19" s="40"/>
      <c r="H19" s="28">
        <v>442863.13</v>
      </c>
      <c r="I19" s="29"/>
    </row>
    <row r="20" spans="2:9" ht="12.75" customHeight="1">
      <c r="B20" s="38" t="s">
        <v>40</v>
      </c>
      <c r="C20" s="39"/>
      <c r="D20" s="39"/>
      <c r="E20" s="39"/>
      <c r="F20" s="39"/>
      <c r="G20" s="40"/>
      <c r="H20" s="28">
        <v>2705.8</v>
      </c>
      <c r="I20" s="29"/>
    </row>
    <row r="21" spans="2:9" ht="12.75" customHeight="1">
      <c r="B21" s="38" t="s">
        <v>41</v>
      </c>
      <c r="C21" s="39"/>
      <c r="D21" s="39"/>
      <c r="E21" s="39"/>
      <c r="F21" s="39"/>
      <c r="G21" s="40"/>
      <c r="H21" s="28">
        <v>6554.82</v>
      </c>
      <c r="I21" s="29"/>
    </row>
    <row r="22" spans="2:9" ht="12.75" customHeight="1">
      <c r="B22" s="38" t="s">
        <v>42</v>
      </c>
      <c r="C22" s="39"/>
      <c r="D22" s="39"/>
      <c r="E22" s="39"/>
      <c r="F22" s="39"/>
      <c r="G22" s="40"/>
      <c r="H22" s="28">
        <v>3404.16</v>
      </c>
      <c r="I22" s="29"/>
    </row>
    <row r="23" spans="2:9" ht="12.75" customHeight="1">
      <c r="B23" s="38" t="s">
        <v>43</v>
      </c>
      <c r="C23" s="39"/>
      <c r="D23" s="39"/>
      <c r="E23" s="39"/>
      <c r="F23" s="39"/>
      <c r="G23" s="40"/>
      <c r="H23" s="28">
        <v>660</v>
      </c>
      <c r="I23" s="29"/>
    </row>
    <row r="24" spans="2:9" ht="12.75" customHeight="1">
      <c r="B24" s="38" t="s">
        <v>44</v>
      </c>
      <c r="C24" s="39"/>
      <c r="D24" s="39"/>
      <c r="E24" s="39"/>
      <c r="F24" s="39"/>
      <c r="G24" s="40"/>
      <c r="H24" s="28">
        <v>606.96</v>
      </c>
      <c r="I24" s="29"/>
    </row>
    <row r="25" spans="2:9" ht="12.75" customHeight="1">
      <c r="B25" s="38" t="s">
        <v>45</v>
      </c>
      <c r="C25" s="39"/>
      <c r="D25" s="39"/>
      <c r="E25" s="39"/>
      <c r="F25" s="39"/>
      <c r="G25" s="40"/>
      <c r="H25" s="28">
        <v>55892</v>
      </c>
      <c r="I25" s="29"/>
    </row>
    <row r="26" spans="2:9" ht="12.75" customHeight="1">
      <c r="B26" s="38" t="s">
        <v>46</v>
      </c>
      <c r="C26" s="39"/>
      <c r="D26" s="39"/>
      <c r="E26" s="39"/>
      <c r="F26" s="39"/>
      <c r="G26" s="40"/>
      <c r="H26" s="28">
        <v>7646.43</v>
      </c>
      <c r="I26" s="29"/>
    </row>
    <row r="27" spans="2:9" ht="12.75" customHeight="1">
      <c r="B27" s="38" t="s">
        <v>47</v>
      </c>
      <c r="C27" s="39"/>
      <c r="D27" s="39"/>
      <c r="E27" s="39"/>
      <c r="F27" s="39"/>
      <c r="G27" s="40"/>
      <c r="H27" s="28">
        <v>16000</v>
      </c>
      <c r="I27" s="29"/>
    </row>
    <row r="28" spans="2:9" ht="12.75" customHeight="1">
      <c r="B28" s="41" t="s">
        <v>73</v>
      </c>
      <c r="C28" s="39"/>
      <c r="D28" s="39"/>
      <c r="E28" s="39"/>
      <c r="F28" s="39"/>
      <c r="G28" s="40"/>
      <c r="H28" s="28">
        <v>349392.96</v>
      </c>
      <c r="I28" s="29"/>
    </row>
    <row r="29" spans="2:9" ht="12.75" customHeight="1">
      <c r="B29" s="38" t="s">
        <v>48</v>
      </c>
      <c r="C29" s="39"/>
      <c r="D29" s="39"/>
      <c r="E29" s="39"/>
      <c r="F29" s="39"/>
      <c r="G29" s="40"/>
      <c r="H29" s="28">
        <v>157017.99</v>
      </c>
      <c r="I29" s="29"/>
    </row>
    <row r="30" spans="2:9" ht="12.75" customHeight="1">
      <c r="B30" s="38" t="s">
        <v>49</v>
      </c>
      <c r="C30" s="39"/>
      <c r="D30" s="39"/>
      <c r="E30" s="39"/>
      <c r="F30" s="39"/>
      <c r="G30" s="40"/>
      <c r="H30" s="28">
        <v>157017.99</v>
      </c>
      <c r="I30" s="29"/>
    </row>
    <row r="31" spans="2:9" ht="12.75" customHeight="1">
      <c r="B31" s="38" t="s">
        <v>50</v>
      </c>
      <c r="C31" s="39"/>
      <c r="D31" s="39"/>
      <c r="E31" s="39"/>
      <c r="F31" s="39"/>
      <c r="G31" s="40"/>
      <c r="H31" s="28">
        <v>575748.35</v>
      </c>
      <c r="I31" s="29"/>
    </row>
    <row r="32" spans="2:9" ht="12.75" customHeight="1">
      <c r="B32" s="38" t="s">
        <v>51</v>
      </c>
      <c r="C32" s="39"/>
      <c r="D32" s="39"/>
      <c r="E32" s="39"/>
      <c r="F32" s="39"/>
      <c r="G32" s="40"/>
      <c r="H32" s="28">
        <v>3111.03</v>
      </c>
      <c r="I32" s="29"/>
    </row>
    <row r="33" spans="2:9" ht="12.75" customHeight="1">
      <c r="B33" s="38" t="s">
        <v>52</v>
      </c>
      <c r="C33" s="39"/>
      <c r="D33" s="39"/>
      <c r="E33" s="39"/>
      <c r="F33" s="39"/>
      <c r="G33" s="40"/>
      <c r="H33" s="28">
        <v>11121.67</v>
      </c>
      <c r="I33" s="29"/>
    </row>
    <row r="34" spans="2:9" ht="12.75" customHeight="1">
      <c r="B34" s="38" t="s">
        <v>53</v>
      </c>
      <c r="C34" s="39"/>
      <c r="D34" s="39"/>
      <c r="E34" s="39"/>
      <c r="F34" s="39"/>
      <c r="G34" s="40"/>
      <c r="H34" s="28">
        <v>132507.13</v>
      </c>
      <c r="I34" s="29"/>
    </row>
    <row r="35" spans="2:9" ht="12.75" customHeight="1">
      <c r="B35" s="38" t="s">
        <v>54</v>
      </c>
      <c r="C35" s="39"/>
      <c r="D35" s="39"/>
      <c r="E35" s="39"/>
      <c r="F35" s="39"/>
      <c r="G35" s="40"/>
      <c r="H35" s="28">
        <v>302749.76</v>
      </c>
      <c r="I35" s="29"/>
    </row>
    <row r="36" spans="2:9" ht="12.75" customHeight="1">
      <c r="B36" s="38" t="s">
        <v>55</v>
      </c>
      <c r="C36" s="39"/>
      <c r="D36" s="39"/>
      <c r="E36" s="39"/>
      <c r="F36" s="39"/>
      <c r="G36" s="40"/>
      <c r="H36" s="28">
        <v>126258.76</v>
      </c>
      <c r="I36" s="29"/>
    </row>
    <row r="37" spans="2:9" ht="12.75" customHeight="1">
      <c r="B37" s="38" t="s">
        <v>56</v>
      </c>
      <c r="C37" s="39"/>
      <c r="D37" s="39"/>
      <c r="E37" s="39"/>
      <c r="F37" s="39"/>
      <c r="G37" s="40"/>
      <c r="H37" s="28">
        <v>37650.92</v>
      </c>
      <c r="I37" s="29"/>
    </row>
    <row r="38" spans="2:9" ht="12.75" customHeight="1">
      <c r="B38" s="38" t="s">
        <v>57</v>
      </c>
      <c r="C38" s="39"/>
      <c r="D38" s="39"/>
      <c r="E38" s="39"/>
      <c r="F38" s="39"/>
      <c r="G38" s="40"/>
      <c r="H38" s="28">
        <v>1457.44</v>
      </c>
      <c r="I38" s="29"/>
    </row>
    <row r="39" spans="2:9" ht="12.75" customHeight="1">
      <c r="B39" s="38" t="s">
        <v>58</v>
      </c>
      <c r="C39" s="39"/>
      <c r="D39" s="39"/>
      <c r="E39" s="39"/>
      <c r="F39" s="39"/>
      <c r="G39" s="40"/>
      <c r="H39" s="28">
        <v>1862.67</v>
      </c>
      <c r="I39" s="29"/>
    </row>
    <row r="40" spans="2:9" ht="12.75" customHeight="1">
      <c r="B40" s="38" t="s">
        <v>59</v>
      </c>
      <c r="C40" s="39"/>
      <c r="D40" s="39"/>
      <c r="E40" s="39"/>
      <c r="F40" s="39"/>
      <c r="G40" s="40"/>
      <c r="H40" s="28">
        <v>3514.37</v>
      </c>
      <c r="I40" s="29"/>
    </row>
    <row r="41" spans="2:9" ht="24" customHeight="1">
      <c r="B41" s="38" t="s">
        <v>60</v>
      </c>
      <c r="C41" s="39"/>
      <c r="D41" s="39"/>
      <c r="E41" s="39"/>
      <c r="F41" s="39"/>
      <c r="G41" s="40"/>
      <c r="H41" s="28">
        <v>25543.84</v>
      </c>
      <c r="I41" s="29"/>
    </row>
    <row r="42" spans="2:9" ht="12.75" customHeight="1">
      <c r="B42" s="38" t="s">
        <v>61</v>
      </c>
      <c r="C42" s="39"/>
      <c r="D42" s="39"/>
      <c r="E42" s="39"/>
      <c r="F42" s="39"/>
      <c r="G42" s="40"/>
      <c r="H42" s="28">
        <v>5272.6</v>
      </c>
      <c r="I42" s="29"/>
    </row>
    <row r="43" spans="2:9" ht="12.75" customHeight="1">
      <c r="B43" s="38" t="s">
        <v>62</v>
      </c>
      <c r="C43" s="39"/>
      <c r="D43" s="39"/>
      <c r="E43" s="39"/>
      <c r="F43" s="39"/>
      <c r="G43" s="40"/>
      <c r="H43" s="28">
        <v>76989.53</v>
      </c>
      <c r="I43" s="29"/>
    </row>
    <row r="44" spans="2:9" ht="12.75" customHeight="1">
      <c r="B44" s="41" t="s">
        <v>72</v>
      </c>
      <c r="C44" s="39"/>
      <c r="D44" s="39"/>
      <c r="E44" s="39"/>
      <c r="F44" s="39"/>
      <c r="G44" s="40"/>
      <c r="H44" s="28">
        <v>1798095.63</v>
      </c>
      <c r="I44" s="29"/>
    </row>
    <row r="45" spans="2:9" ht="12.75" customHeight="1">
      <c r="B45" s="38" t="s">
        <v>63</v>
      </c>
      <c r="C45" s="39"/>
      <c r="D45" s="39"/>
      <c r="E45" s="39"/>
      <c r="F45" s="39"/>
      <c r="G45" s="40"/>
      <c r="H45" s="28">
        <v>1454134.56</v>
      </c>
      <c r="I45" s="29"/>
    </row>
    <row r="46" spans="2:9" ht="12.75" customHeight="1">
      <c r="B46" s="38" t="s">
        <v>64</v>
      </c>
      <c r="C46" s="39"/>
      <c r="D46" s="39"/>
      <c r="E46" s="39"/>
      <c r="F46" s="39"/>
      <c r="G46" s="40"/>
      <c r="H46" s="28">
        <v>1145164.65</v>
      </c>
      <c r="I46" s="29"/>
    </row>
    <row r="47" spans="2:9" ht="12.75" customHeight="1">
      <c r="B47" s="38" t="s">
        <v>65</v>
      </c>
      <c r="C47" s="39"/>
      <c r="D47" s="39"/>
      <c r="E47" s="39"/>
      <c r="F47" s="39"/>
      <c r="G47" s="40"/>
      <c r="H47" s="28">
        <v>7670.16</v>
      </c>
      <c r="I47" s="29"/>
    </row>
    <row r="48" spans="2:9" ht="12.75" customHeight="1">
      <c r="B48" s="38" t="s">
        <v>66</v>
      </c>
      <c r="C48" s="39"/>
      <c r="D48" s="39"/>
      <c r="E48" s="39"/>
      <c r="F48" s="39"/>
      <c r="G48" s="40"/>
      <c r="H48" s="28">
        <v>11354.81</v>
      </c>
      <c r="I48" s="29"/>
    </row>
    <row r="49" spans="2:9" ht="12.75" customHeight="1">
      <c r="B49" s="38" t="s">
        <v>67</v>
      </c>
      <c r="C49" s="39"/>
      <c r="D49" s="39"/>
      <c r="E49" s="39"/>
      <c r="F49" s="39"/>
      <c r="G49" s="40"/>
      <c r="H49" s="28">
        <v>1461804.72</v>
      </c>
      <c r="I49" s="29"/>
    </row>
    <row r="50" spans="2:9" ht="12.75" customHeight="1">
      <c r="B50" s="38" t="s">
        <v>68</v>
      </c>
      <c r="C50" s="39"/>
      <c r="D50" s="39"/>
      <c r="E50" s="39"/>
      <c r="F50" s="39"/>
      <c r="G50" s="40"/>
      <c r="H50" s="28">
        <v>1156519.46</v>
      </c>
      <c r="I50" s="29"/>
    </row>
    <row r="51" spans="2:10" ht="12.75" customHeight="1">
      <c r="B51" s="38" t="s">
        <v>69</v>
      </c>
      <c r="C51" s="39"/>
      <c r="D51" s="39"/>
      <c r="E51" s="39"/>
      <c r="F51" s="39"/>
      <c r="G51" s="40"/>
      <c r="H51" s="28">
        <v>-336290.9099999999</v>
      </c>
      <c r="I51" s="29"/>
      <c r="J51" s="21"/>
    </row>
    <row r="52" spans="2:9" ht="12.75" customHeight="1">
      <c r="B52" s="38" t="s">
        <v>70</v>
      </c>
      <c r="C52" s="39"/>
      <c r="D52" s="39"/>
      <c r="E52" s="39"/>
      <c r="F52" s="39"/>
      <c r="G52" s="40"/>
      <c r="H52" s="28">
        <v>1908982.85</v>
      </c>
      <c r="I52" s="29"/>
    </row>
    <row r="53" spans="2:9" ht="12.75" customHeight="1">
      <c r="B53" s="38" t="s">
        <v>71</v>
      </c>
      <c r="C53" s="39"/>
      <c r="D53" s="39"/>
      <c r="E53" s="39"/>
      <c r="F53" s="39"/>
      <c r="G53" s="40"/>
      <c r="H53" s="28">
        <v>526196.8</v>
      </c>
      <c r="I53" s="29"/>
    </row>
    <row r="54" spans="2:7" ht="15">
      <c r="B54" s="32" t="s">
        <v>11</v>
      </c>
      <c r="C54" s="32"/>
      <c r="D54" s="32"/>
      <c r="E54" s="32"/>
      <c r="F54" s="32"/>
      <c r="G54" s="32"/>
    </row>
    <row r="55" spans="2:7" ht="15">
      <c r="B55" s="6"/>
      <c r="C55" s="6"/>
      <c r="D55" s="6"/>
      <c r="E55" s="6"/>
      <c r="F55" s="6"/>
      <c r="G55" s="6"/>
    </row>
    <row r="56" spans="2:7" ht="15">
      <c r="B56" s="12" t="s">
        <v>12</v>
      </c>
      <c r="C56" s="13" t="s">
        <v>13</v>
      </c>
      <c r="D56" s="9"/>
      <c r="E56" s="9"/>
      <c r="F56" s="9"/>
      <c r="G56" s="6"/>
    </row>
    <row r="57" spans="2:9" ht="12.75">
      <c r="B57" s="24" t="s">
        <v>14</v>
      </c>
      <c r="C57" s="24"/>
      <c r="D57" s="24"/>
      <c r="E57" s="24"/>
      <c r="F57" s="24"/>
      <c r="G57" s="24"/>
      <c r="H57" s="23">
        <f>Query5_S_PR_VODA</f>
        <v>58275.59</v>
      </c>
      <c r="I57" s="23"/>
    </row>
    <row r="58" spans="2:9" ht="12.75">
      <c r="B58" s="24" t="s">
        <v>15</v>
      </c>
      <c r="C58" s="24"/>
      <c r="D58" s="24"/>
      <c r="E58" s="24"/>
      <c r="F58" s="24"/>
      <c r="G58" s="24"/>
      <c r="H58" s="23">
        <f>Query5_S_N_VODA</f>
        <v>25785.66</v>
      </c>
      <c r="I58" s="23"/>
    </row>
    <row r="59" spans="2:9" ht="12.75">
      <c r="B59" s="25" t="s">
        <v>20</v>
      </c>
      <c r="C59" s="25"/>
      <c r="D59" s="25"/>
      <c r="E59" s="25"/>
      <c r="F59" s="25"/>
      <c r="G59" s="25"/>
      <c r="H59" s="23">
        <f>H58-H57</f>
        <v>-32489.929999999997</v>
      </c>
      <c r="I59" s="23"/>
    </row>
    <row r="60" spans="2:9" ht="12.75">
      <c r="B60" s="25"/>
      <c r="C60" s="25"/>
      <c r="D60" s="25"/>
      <c r="E60" s="25"/>
      <c r="F60" s="25"/>
      <c r="G60" s="25"/>
      <c r="H60" s="14"/>
      <c r="I60" s="14"/>
    </row>
    <row r="61" spans="2:3" ht="15">
      <c r="B61" s="7"/>
      <c r="C61" s="8"/>
    </row>
    <row r="62" spans="2:5" ht="15">
      <c r="B62" s="12" t="s">
        <v>16</v>
      </c>
      <c r="C62" s="15" t="s">
        <v>17</v>
      </c>
      <c r="D62" s="2"/>
      <c r="E62" s="2"/>
    </row>
    <row r="63" spans="2:9" ht="12.75">
      <c r="B63" s="24" t="s">
        <v>14</v>
      </c>
      <c r="C63" s="24"/>
      <c r="D63" s="24"/>
      <c r="E63" s="24"/>
      <c r="F63" s="24"/>
      <c r="G63" s="24"/>
      <c r="H63" s="23">
        <f>Query5_S_PR_TEPLO</f>
        <v>54551.57</v>
      </c>
      <c r="I63" s="23"/>
    </row>
    <row r="64" spans="2:9" ht="12.75">
      <c r="B64" s="24" t="s">
        <v>15</v>
      </c>
      <c r="C64" s="24"/>
      <c r="D64" s="24"/>
      <c r="E64" s="24"/>
      <c r="F64" s="24"/>
      <c r="G64" s="24"/>
      <c r="H64" s="23">
        <f>Query5_S_N_TEPLO</f>
        <v>50982.78</v>
      </c>
      <c r="I64" s="23"/>
    </row>
    <row r="65" spans="2:9" ht="15">
      <c r="B65" s="25" t="s">
        <v>20</v>
      </c>
      <c r="C65" s="25"/>
      <c r="D65" s="25"/>
      <c r="E65" s="25"/>
      <c r="F65" s="25"/>
      <c r="G65" s="17"/>
      <c r="H65" s="23">
        <f>H64-H63</f>
        <v>-3568.790000000001</v>
      </c>
      <c r="I65" s="23"/>
    </row>
    <row r="66" spans="2:9" ht="15">
      <c r="B66" s="25"/>
      <c r="C66" s="25"/>
      <c r="D66" s="25"/>
      <c r="E66" s="25"/>
      <c r="F66" s="25"/>
      <c r="G66" s="17"/>
      <c r="H66" s="14"/>
      <c r="I66" s="14"/>
    </row>
    <row r="67" spans="2:3" ht="15">
      <c r="B67" s="7"/>
      <c r="C67" s="8"/>
    </row>
    <row r="68" spans="2:4" ht="15">
      <c r="B68" s="12" t="s">
        <v>18</v>
      </c>
      <c r="C68" s="15" t="s">
        <v>19</v>
      </c>
      <c r="D68" s="2"/>
    </row>
    <row r="69" spans="2:9" ht="409.5">
      <c r="B69" s="24" t="s">
        <v>14</v>
      </c>
      <c r="C69" s="24"/>
      <c r="D69" s="24"/>
      <c r="E69" s="24"/>
      <c r="F69" s="24"/>
      <c r="G69" s="24"/>
      <c r="H69" s="23">
        <f>Query5_S_PR_ELVO</f>
        <v>61265.65</v>
      </c>
      <c r="I69" s="23"/>
    </row>
    <row r="70" spans="2:9" ht="409.5">
      <c r="B70" s="24" t="s">
        <v>15</v>
      </c>
      <c r="C70" s="24"/>
      <c r="D70" s="24"/>
      <c r="E70" s="24"/>
      <c r="F70" s="24"/>
      <c r="G70" s="24"/>
      <c r="H70" s="23">
        <f>Query5_S_N_ELVO</f>
        <v>46064.4</v>
      </c>
      <c r="I70" s="23"/>
    </row>
    <row r="71" spans="2:9" ht="409.5">
      <c r="B71" s="25" t="s">
        <v>20</v>
      </c>
      <c r="C71" s="25"/>
      <c r="D71" s="25"/>
      <c r="E71" s="25"/>
      <c r="F71" s="25"/>
      <c r="G71" s="25"/>
      <c r="H71" s="23">
        <f>H70-H69</f>
        <v>-15201.25</v>
      </c>
      <c r="I71" s="23"/>
    </row>
    <row r="72" spans="2:9" ht="409.5">
      <c r="B72" s="25"/>
      <c r="C72" s="25"/>
      <c r="D72" s="25"/>
      <c r="E72" s="25"/>
      <c r="F72" s="25"/>
      <c r="G72" s="25"/>
      <c r="H72" s="14"/>
      <c r="I72" s="14"/>
    </row>
    <row r="73" spans="2:9" ht="15">
      <c r="B73" s="16"/>
      <c r="C73" s="16"/>
      <c r="D73" s="16"/>
      <c r="E73" s="16"/>
      <c r="F73" s="16"/>
      <c r="G73" s="16"/>
      <c r="H73" s="14"/>
      <c r="I73" s="14"/>
    </row>
    <row r="74" spans="2:7" ht="15">
      <c r="B74" s="10"/>
      <c r="C74" s="10"/>
      <c r="D74" s="10"/>
      <c r="E74" s="10"/>
      <c r="F74" s="10"/>
      <c r="G74" s="10"/>
    </row>
    <row r="75" spans="2:9" ht="12.75">
      <c r="B75" s="5"/>
      <c r="F75" s="3"/>
      <c r="G75" s="4"/>
      <c r="H75" s="37"/>
      <c r="I75" s="37"/>
    </row>
    <row r="76" spans="2:9" ht="12.75">
      <c r="B76" s="5"/>
      <c r="F76" s="3"/>
      <c r="G76" s="4"/>
      <c r="H76" s="11"/>
      <c r="I76" s="11"/>
    </row>
    <row r="77" spans="2:9" ht="12.75">
      <c r="B77" s="2"/>
      <c r="F77" s="22"/>
      <c r="G77" s="26"/>
      <c r="H77" s="26"/>
      <c r="I77" s="22"/>
    </row>
    <row r="78" spans="2:9" ht="12.75">
      <c r="B78" s="14"/>
      <c r="F78" s="22"/>
      <c r="G78" s="4"/>
      <c r="H78" s="4"/>
      <c r="I78" s="22"/>
    </row>
    <row r="79" spans="6:9" ht="12.75">
      <c r="F79" s="22"/>
      <c r="G79" s="22"/>
      <c r="H79" s="22"/>
      <c r="I79" s="22"/>
    </row>
    <row r="80" spans="2:9" ht="12.75">
      <c r="B80" s="2"/>
      <c r="F80" s="22"/>
      <c r="G80" s="26"/>
      <c r="H80" s="26"/>
      <c r="I80" s="22"/>
    </row>
    <row r="81" spans="6:9" ht="12.75">
      <c r="F81" s="22"/>
      <c r="G81" s="22"/>
      <c r="H81" s="22"/>
      <c r="I81" s="22"/>
    </row>
    <row r="82" spans="6:9" ht="12.75">
      <c r="F82" s="22"/>
      <c r="G82" s="22"/>
      <c r="H82" s="22"/>
      <c r="I82" s="22"/>
    </row>
    <row r="83" spans="6:9" ht="12.75">
      <c r="F83" s="22"/>
      <c r="G83" s="22"/>
      <c r="H83" s="22"/>
      <c r="I83" s="22"/>
    </row>
  </sheetData>
  <sheetProtection/>
  <mergeCells count="122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9:G60"/>
    <mergeCell ref="B71:F72"/>
    <mergeCell ref="G71:G72"/>
    <mergeCell ref="H5:I5"/>
    <mergeCell ref="H75:I75"/>
    <mergeCell ref="B13:G13"/>
    <mergeCell ref="B5:G5"/>
    <mergeCell ref="B6:G6"/>
    <mergeCell ref="B8:G8"/>
    <mergeCell ref="B9:G9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G77:H77"/>
    <mergeCell ref="G80:H80"/>
    <mergeCell ref="B11:G11"/>
    <mergeCell ref="H11:I11"/>
    <mergeCell ref="H13:I13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4441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5924.6</v>
      </c>
      <c r="D7" s="19" t="s">
        <v>29</v>
      </c>
      <c r="E7" s="19" t="s">
        <v>30</v>
      </c>
      <c r="F7">
        <v>0</v>
      </c>
    </row>
    <row r="8" spans="1:2" ht="12.75">
      <c r="A8" t="s">
        <v>31</v>
      </c>
      <c r="B8">
        <v>-443550.31</v>
      </c>
    </row>
    <row r="9" spans="1:7" ht="12.75">
      <c r="A9" t="s">
        <v>32</v>
      </c>
      <c r="B9">
        <v>25785.66</v>
      </c>
      <c r="C9">
        <v>58275.59</v>
      </c>
      <c r="D9">
        <v>50982.78</v>
      </c>
      <c r="E9">
        <v>54551.57</v>
      </c>
      <c r="F9">
        <v>46064.4</v>
      </c>
      <c r="G9">
        <v>61265.65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2021-03-24T04:03:02Z</cp:lastPrinted>
  <dcterms:created xsi:type="dcterms:W3CDTF">2013-02-11T07:55:36Z</dcterms:created>
  <dcterms:modified xsi:type="dcterms:W3CDTF">2021-03-26T12:48:48Z</dcterms:modified>
  <cp:category/>
  <cp:version/>
  <cp:contentType/>
  <cp:contentStatus/>
</cp:coreProperties>
</file>