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'Лист1'!$A$1:$I$69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<sst xmlns="http://schemas.openxmlformats.org/spreadsheetml/2006/main" count="77" uniqueCount="71">
  <si>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</si>
  <si>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</si>
  <si>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</si>
  <si>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</si>
  <si>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</si>
  <si>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</si>
  <si>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</si>
  <si>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</si>
  <si>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</si>
  <si>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</si>
  <si>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</si>
  <si>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</si>
  <si>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</si>
  <si>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</si>
  <si>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</si>
  <si>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</si>
  <si>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</si>
  <si>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</si>
  <si>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</si>
  <si>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</si>
  <si>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</si>
  <si>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</si>
  <si>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ул.40-лет Октября, 6</t>
  </si>
  <si>
    <t>01.01.2020г.</t>
  </si>
  <si>
    <t>31.12.2020г.</t>
  </si>
  <si>
    <t>Шамматов И.Т.</t>
  </si>
  <si>
    <t>Query3</t>
  </si>
  <si>
    <t>1958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</si>
  <si>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</si>
  <si>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</si>
  <si>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</si>
  <si>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</si>
  <si>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</si>
  <si>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</si>
  <si>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</si>
  <si>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</si>
  <si>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лестничных клеток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</si>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</sst>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9"/>
  <sheetViews>
    <sheetView tabSelected="1" zoomScalePageLayoutView="0" workbookViewId="0" topLeftCell="A1">
      <selection activeCell="A70" sqref="A70:IV7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75390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ул.40-лет Октября, 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1958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3104.6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5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80</v>
      </c>
      <c r="I8" s="24"/>
    </row>
    <row r="9" spans="2:9" ht="12.75">
      <c r="B9" s="23" t="s">
        <v>9</v>
      </c>
      <c r="C9" s="23"/>
      <c r="D9" s="23"/>
      <c r="E9" s="23"/>
      <c r="F9" s="23"/>
      <c r="G9" s="23"/>
      <c r="H9" s="26">
        <f>Query4_SALDO</f>
        <v>-143417.96</v>
      </c>
      <c r="I9" s="26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47703.16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11792.28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2595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8291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25024.88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131625.08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16988.4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16177.81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98458.87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42084.95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2436.15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3718.08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789.05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4846.81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6256.17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8038.69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16000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71626.35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71626.35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103407.36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976.92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20676.08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81754.36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16882.88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1068.9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1290.47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13659.13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864.38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24765.79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438095.57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467762.21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393611.77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6267.48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5699.92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474029.69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399311.69</v>
      </c>
      <c r="I46" s="22"/>
    </row>
    <row r="47" spans="2:10" ht="12.75" customHeight="1">
      <c r="B47" s="27" t="s">
        <v>68</v>
      </c>
      <c r="C47" s="28"/>
      <c r="D47" s="28"/>
      <c r="E47" s="28"/>
      <c r="F47" s="28"/>
      <c r="G47" s="29"/>
      <c r="H47" s="21">
        <v>35934.119999999995</v>
      </c>
      <c r="I47" s="22"/>
      <c r="J47" s="16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748532.69</v>
      </c>
      <c r="I48" s="22"/>
    </row>
    <row r="49" spans="2:9" ht="12.75" customHeight="1">
      <c r="B49" s="27" t="s">
        <v>70</v>
      </c>
      <c r="C49" s="28"/>
      <c r="D49" s="28"/>
      <c r="E49" s="28"/>
      <c r="F49" s="28"/>
      <c r="G49" s="29"/>
      <c r="H49" s="21">
        <v>129632.53</v>
      </c>
      <c r="I49" s="22"/>
    </row>
    <row r="50" spans="2:7" ht="15">
      <c r="B50" s="25" t="s">
        <v>10</v>
      </c>
      <c r="C50" s="25"/>
      <c r="D50" s="25"/>
      <c r="E50" s="25"/>
      <c r="F50" s="25"/>
      <c r="G50" s="25"/>
    </row>
    <row r="51" spans="2:7" ht="15">
      <c r="B51" s="3"/>
      <c r="C51" s="3"/>
      <c r="D51" s="3"/>
      <c r="E51" s="3"/>
      <c r="F51" s="3"/>
      <c r="G51" s="3"/>
    </row>
    <row r="52" spans="2:7" ht="15">
      <c r="B52" s="7" t="s">
        <v>11</v>
      </c>
      <c r="C52" s="8" t="s">
        <v>12</v>
      </c>
      <c r="D52" s="6"/>
      <c r="E52" s="6"/>
      <c r="F52" s="6"/>
      <c r="G52" s="3"/>
    </row>
    <row r="53" spans="2:9" ht="12.75">
      <c r="B53" s="18" t="s">
        <v>13</v>
      </c>
      <c r="C53" s="18"/>
      <c r="D53" s="18"/>
      <c r="E53" s="18"/>
      <c r="F53" s="18"/>
      <c r="G53" s="18"/>
      <c r="H53" s="17">
        <f>Query5_S_PR_VODA</f>
        <v>23722.43</v>
      </c>
      <c r="I53" s="17"/>
    </row>
    <row r="54" spans="2:9" ht="12.75">
      <c r="B54" s="18" t="s">
        <v>14</v>
      </c>
      <c r="C54" s="18"/>
      <c r="D54" s="18"/>
      <c r="E54" s="18"/>
      <c r="F54" s="18"/>
      <c r="G54" s="18"/>
      <c r="H54" s="17">
        <f>Query5_S_N_VODA</f>
        <v>10496.65</v>
      </c>
      <c r="I54" s="17"/>
    </row>
    <row r="55" spans="2:9" ht="12.75">
      <c r="B55" s="19" t="s">
        <v>19</v>
      </c>
      <c r="C55" s="19"/>
      <c r="D55" s="19"/>
      <c r="E55" s="19"/>
      <c r="F55" s="19"/>
      <c r="G55" s="19"/>
      <c r="H55" s="17">
        <f>H54-H53</f>
        <v>-13225.78</v>
      </c>
      <c r="I55" s="17"/>
    </row>
    <row r="56" spans="2:9" ht="12.75">
      <c r="B56" s="19"/>
      <c r="C56" s="19"/>
      <c r="D56" s="19"/>
      <c r="E56" s="19"/>
      <c r="F56" s="19"/>
      <c r="G56" s="19"/>
      <c r="H56" s="9"/>
      <c r="I56" s="9"/>
    </row>
    <row r="57" spans="2:3" ht="15">
      <c r="B57" s="4"/>
      <c r="C57" s="5"/>
    </row>
    <row r="58" spans="2:5" ht="15">
      <c r="B58" s="7" t="s">
        <v>15</v>
      </c>
      <c r="C58" s="10" t="s">
        <v>16</v>
      </c>
      <c r="D58" s="2"/>
      <c r="E58" s="2"/>
    </row>
    <row r="59" spans="2:9" ht="12.75">
      <c r="B59" s="18" t="s">
        <v>13</v>
      </c>
      <c r="C59" s="18"/>
      <c r="D59" s="18"/>
      <c r="E59" s="18"/>
      <c r="F59" s="18"/>
      <c r="G59" s="18"/>
      <c r="H59" s="17">
        <f>Query5_S_PR_TEPLO</f>
        <v>21753.39</v>
      </c>
      <c r="I59" s="17"/>
    </row>
    <row r="60" spans="2:9" ht="12.75">
      <c r="B60" s="18" t="s">
        <v>14</v>
      </c>
      <c r="C60" s="18"/>
      <c r="D60" s="18"/>
      <c r="E60" s="18"/>
      <c r="F60" s="18"/>
      <c r="G60" s="18"/>
      <c r="H60" s="17">
        <f>Query5_S_N_TEPLO</f>
        <v>20330.27</v>
      </c>
      <c r="I60" s="17"/>
    </row>
    <row r="61" spans="2:9" ht="15">
      <c r="B61" s="19" t="s">
        <v>19</v>
      </c>
      <c r="C61" s="19"/>
      <c r="D61" s="19"/>
      <c r="E61" s="19"/>
      <c r="F61" s="19"/>
      <c r="G61" s="12"/>
      <c r="H61" s="17">
        <f>H60-H59</f>
        <v>-1423.119999999999</v>
      </c>
      <c r="I61" s="17"/>
    </row>
    <row r="62" spans="2:9" ht="15">
      <c r="B62" s="19"/>
      <c r="C62" s="19"/>
      <c r="D62" s="19"/>
      <c r="E62" s="19"/>
      <c r="F62" s="19"/>
      <c r="G62" s="12"/>
      <c r="H62" s="9"/>
      <c r="I62" s="9"/>
    </row>
    <row r="63" spans="2:3" ht="15">
      <c r="B63" s="4"/>
      <c r="C63" s="5"/>
    </row>
    <row r="64" spans="2:4" ht="15">
      <c r="B64" s="7" t="s">
        <v>17</v>
      </c>
      <c r="C64" s="10" t="s">
        <v>18</v>
      </c>
      <c r="D64" s="2"/>
    </row>
    <row r="65" spans="2:9" ht="12.75">
      <c r="B65" s="18" t="s">
        <v>13</v>
      </c>
      <c r="C65" s="18"/>
      <c r="D65" s="18"/>
      <c r="E65" s="18"/>
      <c r="F65" s="18"/>
      <c r="G65" s="18"/>
      <c r="H65" s="17">
        <f>Query5_S_PR_ELVO</f>
        <v>30784.22</v>
      </c>
      <c r="I65" s="17"/>
    </row>
    <row r="66" spans="2:9" ht="12.75">
      <c r="B66" s="18" t="s">
        <v>14</v>
      </c>
      <c r="C66" s="18"/>
      <c r="D66" s="18"/>
      <c r="E66" s="18"/>
      <c r="F66" s="18"/>
      <c r="G66" s="18"/>
      <c r="H66" s="17">
        <f>Query5_S_N_ELVO</f>
        <v>23146.03</v>
      </c>
      <c r="I66" s="17"/>
    </row>
    <row r="67" spans="2:9" ht="12.75">
      <c r="B67" s="19" t="s">
        <v>19</v>
      </c>
      <c r="C67" s="19"/>
      <c r="D67" s="19"/>
      <c r="E67" s="19"/>
      <c r="F67" s="19"/>
      <c r="G67" s="19"/>
      <c r="H67" s="17">
        <f>H66-H65</f>
        <v>-7638.190000000002</v>
      </c>
      <c r="I67" s="17"/>
    </row>
    <row r="68" spans="2:9" ht="12.75">
      <c r="B68" s="19"/>
      <c r="C68" s="19"/>
      <c r="D68" s="19"/>
      <c r="E68" s="19"/>
      <c r="F68" s="19"/>
      <c r="G68" s="19"/>
      <c r="H68" s="9"/>
      <c r="I68" s="9"/>
    </row>
    <row r="69" spans="2:9" ht="15">
      <c r="B69" s="11"/>
      <c r="C69" s="11"/>
      <c r="D69" s="11"/>
      <c r="E69" s="11"/>
      <c r="F69" s="11"/>
      <c r="G69" s="11"/>
      <c r="H69" s="9"/>
      <c r="I69" s="9"/>
    </row>
  </sheetData>
  <sheetProtection/>
  <mergeCells count="111">
    <mergeCell ref="B49:G49"/>
    <mergeCell ref="H49:I49"/>
    <mergeCell ref="B45:G45"/>
    <mergeCell ref="H45:I45"/>
    <mergeCell ref="B46:G46"/>
    <mergeCell ref="H46:I46"/>
    <mergeCell ref="B47:G47"/>
    <mergeCell ref="H47:I47"/>
    <mergeCell ref="B43:G43"/>
    <mergeCell ref="H43:I43"/>
    <mergeCell ref="B44:G44"/>
    <mergeCell ref="H44:I44"/>
    <mergeCell ref="B48:G48"/>
    <mergeCell ref="H48:I48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7:F68"/>
    <mergeCell ref="G67:G68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5:I55"/>
    <mergeCell ref="H7:I7"/>
    <mergeCell ref="H8:I8"/>
    <mergeCell ref="B50:G50"/>
    <mergeCell ref="H9:I9"/>
    <mergeCell ref="H53:I53"/>
    <mergeCell ref="G55:G56"/>
    <mergeCell ref="H11:I11"/>
    <mergeCell ref="H54:I54"/>
    <mergeCell ref="B53:G53"/>
    <mergeCell ref="B10:G10"/>
    <mergeCell ref="H10:I10"/>
    <mergeCell ref="H12:I12"/>
    <mergeCell ref="H59:I59"/>
    <mergeCell ref="H60:I60"/>
    <mergeCell ref="H61:I61"/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6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3515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3104.6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-143417.96</v>
      </c>
    </row>
    <row r="9" spans="1:7" ht="12.75">
      <c r="A9" t="s">
        <v>31</v>
      </c>
      <c r="B9">
        <v>10496.65</v>
      </c>
      <c r="C9">
        <v>23722.43</v>
      </c>
      <c r="D9">
        <v>20330.27</v>
      </c>
      <c r="E9">
        <v>21753.39</v>
      </c>
      <c r="F9">
        <v>23146.03</v>
      </c>
      <c r="G9">
        <v>30784.22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2021-03-24T04:36:30Z</cp:lastPrinted>
  <dcterms:created xsi:type="dcterms:W3CDTF">2013-02-11T07:55:36Z</dcterms:created>
  <dcterms:modified xsi:type="dcterms:W3CDTF">2021-03-26T08:24:01Z</dcterms:modified>
  <cp:category/>
  <cp:version/>
  <cp:contentType/>
  <cp:contentStatus/>
</cp:coreProperties>
</file>