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<sst xmlns="http://schemas.openxmlformats.org/spreadsheetml/2006/main" count="82" uniqueCount="76">
  <si>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</si>
  <si>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</si>
  <si>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</si>
  <si>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</si>
  <si>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</si>
  <si>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</si>
  <si>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</si>
  <si>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</si>
  <si>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</si>
  <si>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</si>
  <si>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</si>
  <si>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</si>
  <si>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</si>
  <si>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</si>
  <si>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</si>
  <si>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</si>
  <si>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</si>
  <si>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</si>
  <si>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</si>
  <si>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</si>
  <si>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</si>
  <si>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</si>
  <si>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ул.Машиностроителей, 4/1</t>
  </si>
  <si>
    <t>01.01.2020г.</t>
  </si>
  <si>
    <t>31.12.2020г.</t>
  </si>
  <si>
    <t>Шамматов И.Т.</t>
  </si>
  <si>
    <t>Query3</t>
  </si>
  <si>
    <t>1990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</si>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</sst>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1">
      <selection activeCell="A76" sqref="A76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ул.Машиностроителей, 4/1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1990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3824.8</v>
      </c>
      <c r="I6" s="24"/>
    </row>
    <row r="7" spans="2:9" ht="12.75">
      <c r="B7" s="28" t="s">
        <v>9</v>
      </c>
      <c r="C7" s="29"/>
      <c r="D7" s="29"/>
      <c r="E7" s="29"/>
      <c r="F7" s="29"/>
      <c r="G7" s="30"/>
      <c r="H7" s="24">
        <f>Query3_AREANEJIL</f>
        <v>0</v>
      </c>
      <c r="I7" s="24"/>
    </row>
    <row r="8" spans="2:9" ht="12.75">
      <c r="B8" s="25" t="s">
        <v>7</v>
      </c>
      <c r="C8" s="25"/>
      <c r="D8" s="25"/>
      <c r="E8" s="25"/>
      <c r="F8" s="25"/>
      <c r="G8" s="25"/>
      <c r="H8" s="24" t="str">
        <f>Query3_ETAG</f>
        <v>9</v>
      </c>
      <c r="I8" s="24"/>
    </row>
    <row r="9" spans="2:9" ht="12.75">
      <c r="B9" s="25" t="s">
        <v>8</v>
      </c>
      <c r="C9" s="25"/>
      <c r="D9" s="25"/>
      <c r="E9" s="25"/>
      <c r="F9" s="25"/>
      <c r="G9" s="25"/>
      <c r="H9" s="24" t="str">
        <f>Query3_KOLVOFLAT</f>
        <v>72</v>
      </c>
      <c r="I9" s="24"/>
    </row>
    <row r="10" spans="2:9" ht="15">
      <c r="B10" s="32" t="s">
        <v>3</v>
      </c>
      <c r="C10" s="32"/>
      <c r="D10" s="32"/>
      <c r="E10" s="32"/>
      <c r="F10" s="32"/>
      <c r="G10" s="32"/>
      <c r="H10" s="32" t="s">
        <v>4</v>
      </c>
      <c r="I10" s="32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139545.18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17589.41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121955.77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205858.54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20929.2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40907.2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139241.45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4780.69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175926.63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3085.02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2626.56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343.94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27946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3478.86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16000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360.14</v>
      </c>
      <c r="I27" s="21"/>
    </row>
    <row r="28" spans="2:9" ht="12.75" customHeight="1">
      <c r="B28" s="22" t="s">
        <v>75</v>
      </c>
      <c r="C28" s="18"/>
      <c r="D28" s="18"/>
      <c r="E28" s="18"/>
      <c r="F28" s="18"/>
      <c r="G28" s="19"/>
      <c r="H28" s="20">
        <v>114439.68</v>
      </c>
      <c r="I28" s="21"/>
    </row>
    <row r="29" spans="2:9" ht="12.75" customHeight="1">
      <c r="B29" s="17" t="s">
        <v>49</v>
      </c>
      <c r="C29" s="18"/>
      <c r="D29" s="18"/>
      <c r="E29" s="18"/>
      <c r="F29" s="18"/>
      <c r="G29" s="19"/>
      <c r="H29" s="20">
        <v>89537.77</v>
      </c>
      <c r="I29" s="21"/>
    </row>
    <row r="30" spans="2:9" ht="12.75" customHeight="1">
      <c r="B30" s="17" t="s">
        <v>50</v>
      </c>
      <c r="C30" s="18"/>
      <c r="D30" s="18"/>
      <c r="E30" s="18"/>
      <c r="F30" s="18"/>
      <c r="G30" s="19"/>
      <c r="H30" s="20">
        <v>89537.77</v>
      </c>
      <c r="I30" s="21"/>
    </row>
    <row r="31" spans="2:9" ht="12.75" customHeight="1">
      <c r="B31" s="17" t="s">
        <v>51</v>
      </c>
      <c r="C31" s="18"/>
      <c r="D31" s="18"/>
      <c r="E31" s="18"/>
      <c r="F31" s="18"/>
      <c r="G31" s="19"/>
      <c r="H31" s="20">
        <v>114735.38</v>
      </c>
      <c r="I31" s="21"/>
    </row>
    <row r="32" spans="2:9" ht="12.75" customHeight="1">
      <c r="B32" s="17" t="s">
        <v>52</v>
      </c>
      <c r="C32" s="18"/>
      <c r="D32" s="18"/>
      <c r="E32" s="18"/>
      <c r="F32" s="18"/>
      <c r="G32" s="19"/>
      <c r="H32" s="20">
        <v>1217.85</v>
      </c>
      <c r="I32" s="21"/>
    </row>
    <row r="33" spans="2:9" ht="12.75" customHeight="1">
      <c r="B33" s="17" t="s">
        <v>53</v>
      </c>
      <c r="C33" s="18"/>
      <c r="D33" s="18"/>
      <c r="E33" s="18"/>
      <c r="F33" s="18"/>
      <c r="G33" s="19"/>
      <c r="H33" s="20">
        <v>8963.59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48584.75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55969.19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20736.49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20736.49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14732.11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728.72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926.28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1921.92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9167.16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1988.03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52076.15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813148.25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983584.8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619484.06</v>
      </c>
      <c r="I47" s="21"/>
    </row>
    <row r="48" spans="2:9" ht="12.75" customHeight="1">
      <c r="B48" s="17" t="s">
        <v>68</v>
      </c>
      <c r="C48" s="18"/>
      <c r="D48" s="18"/>
      <c r="E48" s="18"/>
      <c r="F48" s="18"/>
      <c r="G48" s="19"/>
      <c r="H48" s="20">
        <v>6267.48</v>
      </c>
      <c r="I48" s="21"/>
    </row>
    <row r="49" spans="2:9" ht="12.75" customHeight="1">
      <c r="B49" s="17" t="s">
        <v>69</v>
      </c>
      <c r="C49" s="18"/>
      <c r="D49" s="18"/>
      <c r="E49" s="18"/>
      <c r="F49" s="18"/>
      <c r="G49" s="19"/>
      <c r="H49" s="20">
        <v>5701.77</v>
      </c>
      <c r="I49" s="21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989852.28</v>
      </c>
      <c r="I50" s="21"/>
    </row>
    <row r="51" spans="2:9" ht="12.75" customHeight="1">
      <c r="B51" s="17" t="s">
        <v>71</v>
      </c>
      <c r="C51" s="18"/>
      <c r="D51" s="18"/>
      <c r="E51" s="18"/>
      <c r="F51" s="18"/>
      <c r="G51" s="19"/>
      <c r="H51" s="20">
        <v>625185.83</v>
      </c>
      <c r="I51" s="21"/>
    </row>
    <row r="52" spans="2:9" ht="12.75" customHeight="1">
      <c r="B52" s="17" t="s">
        <v>72</v>
      </c>
      <c r="C52" s="18"/>
      <c r="D52" s="18"/>
      <c r="E52" s="18"/>
      <c r="F52" s="18"/>
      <c r="G52" s="19"/>
      <c r="H52" s="20">
        <v>176704.03000000003</v>
      </c>
      <c r="I52" s="21"/>
    </row>
    <row r="53" spans="2:9" ht="12.75" customHeight="1">
      <c r="B53" s="17" t="s">
        <v>73</v>
      </c>
      <c r="C53" s="18"/>
      <c r="D53" s="18"/>
      <c r="E53" s="18"/>
      <c r="F53" s="18"/>
      <c r="G53" s="19"/>
      <c r="H53" s="20">
        <v>860704.19</v>
      </c>
      <c r="I53" s="21"/>
    </row>
    <row r="54" spans="2:9" ht="12.75" customHeight="1">
      <c r="B54" s="17" t="s">
        <v>74</v>
      </c>
      <c r="C54" s="18"/>
      <c r="D54" s="18"/>
      <c r="E54" s="18"/>
      <c r="F54" s="18"/>
      <c r="G54" s="19"/>
      <c r="H54" s="20">
        <v>212762.54</v>
      </c>
      <c r="I54" s="21"/>
    </row>
    <row r="55" spans="2:7" ht="15">
      <c r="B55" s="27" t="s">
        <v>10</v>
      </c>
      <c r="C55" s="27"/>
      <c r="D55" s="27"/>
      <c r="E55" s="27"/>
      <c r="F55" s="27"/>
      <c r="G55" s="27"/>
    </row>
    <row r="56" spans="2:7" ht="15">
      <c r="B56" s="3"/>
      <c r="C56" s="3"/>
      <c r="D56" s="3"/>
      <c r="E56" s="3"/>
      <c r="F56" s="3"/>
      <c r="G56" s="3"/>
    </row>
    <row r="57" spans="2:7" ht="15">
      <c r="B57" s="8" t="s">
        <v>11</v>
      </c>
      <c r="C57" s="9" t="s">
        <v>12</v>
      </c>
      <c r="D57" s="6"/>
      <c r="E57" s="6"/>
      <c r="F57" s="6"/>
      <c r="G57" s="3"/>
    </row>
    <row r="58" spans="2:9" ht="12.75">
      <c r="B58" s="31" t="s">
        <v>13</v>
      </c>
      <c r="C58" s="31"/>
      <c r="D58" s="31"/>
      <c r="E58" s="31"/>
      <c r="F58" s="31"/>
      <c r="G58" s="31"/>
      <c r="H58" s="26">
        <f>Query5_S_PR_VODA</f>
        <v>38996.53</v>
      </c>
      <c r="I58" s="26"/>
    </row>
    <row r="59" spans="2:9" ht="12.75">
      <c r="B59" s="31" t="s">
        <v>14</v>
      </c>
      <c r="C59" s="31"/>
      <c r="D59" s="31"/>
      <c r="E59" s="31"/>
      <c r="F59" s="31"/>
      <c r="G59" s="31"/>
      <c r="H59" s="26">
        <f>Query5_S_N_VODA</f>
        <v>17255.1</v>
      </c>
      <c r="I59" s="26"/>
    </row>
    <row r="60" spans="2:9" ht="12.75">
      <c r="B60" s="23" t="s">
        <v>19</v>
      </c>
      <c r="C60" s="23"/>
      <c r="D60" s="23"/>
      <c r="E60" s="23"/>
      <c r="F60" s="23"/>
      <c r="G60" s="23"/>
      <c r="H60" s="26">
        <f>H59-H58</f>
        <v>-21741.43</v>
      </c>
      <c r="I60" s="26"/>
    </row>
    <row r="61" spans="2:9" ht="12.75">
      <c r="B61" s="23"/>
      <c r="C61" s="23"/>
      <c r="D61" s="23"/>
      <c r="E61" s="23"/>
      <c r="F61" s="23"/>
      <c r="G61" s="23"/>
      <c r="H61" s="10"/>
      <c r="I61" s="10"/>
    </row>
    <row r="62" spans="2:3" ht="15">
      <c r="B62" s="4"/>
      <c r="C62" s="5"/>
    </row>
    <row r="63" spans="2:5" ht="15">
      <c r="B63" s="8" t="s">
        <v>15</v>
      </c>
      <c r="C63" s="11" t="s">
        <v>16</v>
      </c>
      <c r="D63" s="2"/>
      <c r="E63" s="2"/>
    </row>
    <row r="64" spans="2:9" ht="12.75">
      <c r="B64" s="31" t="s">
        <v>13</v>
      </c>
      <c r="C64" s="31"/>
      <c r="D64" s="31"/>
      <c r="E64" s="31"/>
      <c r="F64" s="31"/>
      <c r="G64" s="31"/>
      <c r="H64" s="26">
        <f>Query5_S_PR_TEPLO</f>
        <v>34210.45</v>
      </c>
      <c r="I64" s="26"/>
    </row>
    <row r="65" spans="2:9" ht="12.75">
      <c r="B65" s="31" t="s">
        <v>14</v>
      </c>
      <c r="C65" s="31"/>
      <c r="D65" s="31"/>
      <c r="E65" s="31"/>
      <c r="F65" s="31"/>
      <c r="G65" s="31"/>
      <c r="H65" s="26">
        <f>Query5_S_N_TEPLO</f>
        <v>31972.38</v>
      </c>
      <c r="I65" s="26"/>
    </row>
    <row r="66" spans="2:9" ht="15">
      <c r="B66" s="23" t="s">
        <v>19</v>
      </c>
      <c r="C66" s="23"/>
      <c r="D66" s="23"/>
      <c r="E66" s="23"/>
      <c r="F66" s="23"/>
      <c r="G66" s="13"/>
      <c r="H66" s="26">
        <f>H65-H64</f>
        <v>-2238.069999999996</v>
      </c>
      <c r="I66" s="26"/>
    </row>
    <row r="67" spans="2:9" ht="15">
      <c r="B67" s="23"/>
      <c r="C67" s="23"/>
      <c r="D67" s="23"/>
      <c r="E67" s="23"/>
      <c r="F67" s="23"/>
      <c r="G67" s="13"/>
      <c r="H67" s="10"/>
      <c r="I67" s="10"/>
    </row>
    <row r="68" spans="2:3" ht="15">
      <c r="B68" s="4"/>
      <c r="C68" s="5"/>
    </row>
    <row r="69" spans="2:4" ht="15">
      <c r="B69" s="8" t="s">
        <v>17</v>
      </c>
      <c r="C69" s="11" t="s">
        <v>18</v>
      </c>
      <c r="D69" s="2"/>
    </row>
    <row r="70" spans="2:9" ht="12.75">
      <c r="B70" s="31" t="s">
        <v>13</v>
      </c>
      <c r="C70" s="31"/>
      <c r="D70" s="31"/>
      <c r="E70" s="31"/>
      <c r="F70" s="31"/>
      <c r="G70" s="31"/>
      <c r="H70" s="26">
        <f>Query5_S_PR_ELVO</f>
        <v>45950.28</v>
      </c>
      <c r="I70" s="26"/>
    </row>
    <row r="71" spans="2:9" ht="12.75">
      <c r="B71" s="31" t="s">
        <v>14</v>
      </c>
      <c r="C71" s="31"/>
      <c r="D71" s="31"/>
      <c r="E71" s="31"/>
      <c r="F71" s="31"/>
      <c r="G71" s="31"/>
      <c r="H71" s="26">
        <f>Query5_S_N_ELVO</f>
        <v>34549.08</v>
      </c>
      <c r="I71" s="26"/>
    </row>
    <row r="72" spans="2:9" ht="12.75">
      <c r="B72" s="23" t="s">
        <v>19</v>
      </c>
      <c r="C72" s="23"/>
      <c r="D72" s="23"/>
      <c r="E72" s="23"/>
      <c r="F72" s="23"/>
      <c r="G72" s="23"/>
      <c r="H72" s="26">
        <f>H71-H70</f>
        <v>-11401.199999999997</v>
      </c>
      <c r="I72" s="26"/>
    </row>
    <row r="73" spans="2:9" ht="12.75">
      <c r="B73" s="23"/>
      <c r="C73" s="23"/>
      <c r="D73" s="23"/>
      <c r="E73" s="23"/>
      <c r="F73" s="23"/>
      <c r="G73" s="23"/>
      <c r="H73" s="10"/>
      <c r="I73" s="10"/>
    </row>
    <row r="74" spans="2:9" ht="15">
      <c r="B74" s="12"/>
      <c r="C74" s="12"/>
      <c r="D74" s="12"/>
      <c r="E74" s="12"/>
      <c r="F74" s="12"/>
      <c r="G74" s="12"/>
      <c r="H74" s="10"/>
      <c r="I74" s="10"/>
    </row>
    <row r="75" spans="2:7" ht="15">
      <c r="B75" s="7"/>
      <c r="C75" s="7"/>
      <c r="D75" s="7"/>
      <c r="E75" s="7"/>
      <c r="F75" s="7"/>
      <c r="G75" s="7"/>
    </row>
  </sheetData>
  <sheetProtection/>
  <mergeCells count="121">
    <mergeCell ref="H70:I70"/>
    <mergeCell ref="H71:I71"/>
    <mergeCell ref="B71:G71"/>
    <mergeCell ref="B60:F61"/>
    <mergeCell ref="B66:F67"/>
    <mergeCell ref="B59:G59"/>
    <mergeCell ref="B64:G64"/>
    <mergeCell ref="B65:G65"/>
    <mergeCell ref="B10:G10"/>
    <mergeCell ref="H10:I10"/>
    <mergeCell ref="H12:I12"/>
    <mergeCell ref="H64:I64"/>
    <mergeCell ref="H65:I65"/>
    <mergeCell ref="H66:I66"/>
    <mergeCell ref="H72:I72"/>
    <mergeCell ref="B70:G70"/>
    <mergeCell ref="H6:I6"/>
    <mergeCell ref="H60:I60"/>
    <mergeCell ref="H8:I8"/>
    <mergeCell ref="H9:I9"/>
    <mergeCell ref="B55:G55"/>
    <mergeCell ref="B7:G7"/>
    <mergeCell ref="H7:I7"/>
    <mergeCell ref="H58:I58"/>
    <mergeCell ref="H59:I59"/>
    <mergeCell ref="B58:G58"/>
    <mergeCell ref="G60:G61"/>
    <mergeCell ref="B72:F73"/>
    <mergeCell ref="G72:G73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0:G50"/>
    <mergeCell ref="H50:I50"/>
    <mergeCell ref="B48:G48"/>
    <mergeCell ref="H48:I48"/>
    <mergeCell ref="B49:G49"/>
    <mergeCell ref="H49:I49"/>
    <mergeCell ref="B54:G54"/>
    <mergeCell ref="H54:I54"/>
    <mergeCell ref="B51:G51"/>
    <mergeCell ref="H51:I51"/>
    <mergeCell ref="B52:G52"/>
    <mergeCell ref="H52:I52"/>
    <mergeCell ref="B53:G53"/>
    <mergeCell ref="H53:I5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4602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3824.8</v>
      </c>
      <c r="D7" s="15" t="s">
        <v>28</v>
      </c>
      <c r="E7" s="15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17255.1</v>
      </c>
      <c r="C9">
        <v>38996.53</v>
      </c>
      <c r="D9">
        <v>31972.38</v>
      </c>
      <c r="E9">
        <v>34210.45</v>
      </c>
      <c r="F9">
        <v>34549.08</v>
      </c>
      <c r="G9">
        <v>45950.28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2021-03-25T15:15:51Z</dcterms:modified>
  <cp:category/>
  <cp:version/>
  <cp:contentType/>
  <cp:contentStatus/>
</cp:coreProperties>
</file>