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<sst xmlns="http://schemas.openxmlformats.org/spreadsheetml/2006/main" count="79" uniqueCount="73">
  <si>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</si>
  <si>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</si>
  <si>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</si>
  <si>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</si>
  <si>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</si>
  <si>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</si>
  <si>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</si>
  <si>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</si>
  <si>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</si>
  <si>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</si>
  <si>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</si>
  <si>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</si>
  <si>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</si>
  <si>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</si>
  <si>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</si>
  <si>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</si>
  <si>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</si>
  <si>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</si>
  <si>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</si>
  <si>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</si>
  <si>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</si>
  <si>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</si>
  <si>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</si>
  <si>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ул.Маяковского, 16</t>
  </si>
  <si>
    <t>01.01.2020г.</t>
  </si>
  <si>
    <t>31.12.2020г.</t>
  </si>
  <si>
    <t>Шамматов И.Т.</t>
  </si>
  <si>
    <t>Query3</t>
  </si>
  <si>
    <t>1958</t>
  </si>
  <si>
    <t>5</t>
  </si>
  <si>
    <t>98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</si>
  <si>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</si>
  <si>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</si>
  <si>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</si>
  <si>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</si>
  <si>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</si>
  <si>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канализации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</si>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</sst>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A72" sqref="A72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8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ул.Маяковского, 16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3422.8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37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98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-4369.18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44141.52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17094.96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9646.56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17400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118407.11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18935.32</v>
      </c>
      <c r="I17" s="21"/>
    </row>
    <row r="18" spans="2:9" ht="24.75" customHeight="1">
      <c r="B18" s="17" t="s">
        <v>39</v>
      </c>
      <c r="C18" s="18"/>
      <c r="D18" s="18"/>
      <c r="E18" s="18"/>
      <c r="F18" s="18"/>
      <c r="G18" s="19"/>
      <c r="H18" s="20">
        <v>2990.32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96481.47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21087.77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2822.8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2916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1092.53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6610.01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79835.05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79835.05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87889.37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1088.87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23045.63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63754.87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43530.7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43530.7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22000.02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1325.8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2004.29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16768.32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1901.61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31301.83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448193.37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550796.56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425542.6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6877.2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5024.75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4547.4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5612.77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562221.16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436180.12</v>
      </c>
      <c r="I48" s="21"/>
    </row>
    <row r="49" spans="2:10" ht="12.75" customHeight="1">
      <c r="B49" s="17" t="s">
        <v>70</v>
      </c>
      <c r="C49" s="18"/>
      <c r="D49" s="18"/>
      <c r="E49" s="18"/>
      <c r="F49" s="18"/>
      <c r="G49" s="19"/>
      <c r="H49" s="20">
        <v>114027.79000000004</v>
      </c>
      <c r="I49" s="21"/>
      <c r="J49" s="16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849526.47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182216</v>
      </c>
      <c r="I51" s="21"/>
    </row>
    <row r="52" spans="2:7" ht="15">
      <c r="B52" s="26" t="s">
        <v>11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12</v>
      </c>
      <c r="C54" s="8" t="s">
        <v>13</v>
      </c>
      <c r="D54" s="6"/>
      <c r="E54" s="6"/>
      <c r="F54" s="6"/>
      <c r="G54" s="3"/>
    </row>
    <row r="55" spans="2:9" ht="12.75">
      <c r="B55" s="31" t="s">
        <v>14</v>
      </c>
      <c r="C55" s="31"/>
      <c r="D55" s="31"/>
      <c r="E55" s="31"/>
      <c r="F55" s="31"/>
      <c r="G55" s="31"/>
      <c r="H55" s="25">
        <f>Query5_S_PR_VODA</f>
        <v>34709.67</v>
      </c>
      <c r="I55" s="25"/>
    </row>
    <row r="56" spans="2:9" ht="12.75">
      <c r="B56" s="31" t="s">
        <v>15</v>
      </c>
      <c r="C56" s="31"/>
      <c r="D56" s="31"/>
      <c r="E56" s="31"/>
      <c r="F56" s="31"/>
      <c r="G56" s="31"/>
      <c r="H56" s="25">
        <f>Query5_S_N_VODA</f>
        <v>15358.26</v>
      </c>
      <c r="I56" s="25"/>
    </row>
    <row r="57" spans="2:9" ht="12.75">
      <c r="B57" s="22" t="s">
        <v>20</v>
      </c>
      <c r="C57" s="22"/>
      <c r="D57" s="22"/>
      <c r="E57" s="22"/>
      <c r="F57" s="22"/>
      <c r="G57" s="22"/>
      <c r="H57" s="25">
        <f>H56-H55</f>
        <v>-19351.409999999996</v>
      </c>
      <c r="I57" s="25"/>
    </row>
    <row r="58" spans="2:9" ht="12.75">
      <c r="B58" s="22"/>
      <c r="C58" s="22"/>
      <c r="D58" s="22"/>
      <c r="E58" s="22"/>
      <c r="F58" s="22"/>
      <c r="G58" s="22"/>
      <c r="H58" s="9"/>
      <c r="I58" s="9"/>
    </row>
    <row r="59" spans="2:3" ht="15">
      <c r="B59" s="4"/>
      <c r="C59" s="5"/>
    </row>
    <row r="60" spans="2:5" ht="15">
      <c r="B60" s="7" t="s">
        <v>16</v>
      </c>
      <c r="C60" s="10" t="s">
        <v>17</v>
      </c>
      <c r="D60" s="2"/>
      <c r="E60" s="2"/>
    </row>
    <row r="61" spans="2:9" ht="12.75">
      <c r="B61" s="31" t="s">
        <v>14</v>
      </c>
      <c r="C61" s="31"/>
      <c r="D61" s="31"/>
      <c r="E61" s="31"/>
      <c r="F61" s="31"/>
      <c r="G61" s="31"/>
      <c r="H61" s="25">
        <f>Query5_S_PR_TEPLO</f>
        <v>30451.41</v>
      </c>
      <c r="I61" s="25"/>
    </row>
    <row r="62" spans="2:9" ht="12.75">
      <c r="B62" s="31" t="s">
        <v>15</v>
      </c>
      <c r="C62" s="31"/>
      <c r="D62" s="31"/>
      <c r="E62" s="31"/>
      <c r="F62" s="31"/>
      <c r="G62" s="31"/>
      <c r="H62" s="25">
        <f>Query5_S_N_TEPLO</f>
        <v>28459.26</v>
      </c>
      <c r="I62" s="25"/>
    </row>
    <row r="63" spans="2:9" ht="15">
      <c r="B63" s="22" t="s">
        <v>20</v>
      </c>
      <c r="C63" s="22"/>
      <c r="D63" s="22"/>
      <c r="E63" s="22"/>
      <c r="F63" s="22"/>
      <c r="G63" s="12"/>
      <c r="H63" s="25">
        <f>H62-H61</f>
        <v>-1992.1500000000015</v>
      </c>
      <c r="I63" s="25"/>
    </row>
    <row r="64" spans="2:9" ht="15">
      <c r="B64" s="22"/>
      <c r="C64" s="22"/>
      <c r="D64" s="22"/>
      <c r="E64" s="22"/>
      <c r="F64" s="22"/>
      <c r="G64" s="12"/>
      <c r="H64" s="9"/>
      <c r="I64" s="9"/>
    </row>
    <row r="65" spans="2:3" ht="15">
      <c r="B65" s="4"/>
      <c r="C65" s="5"/>
    </row>
    <row r="66" spans="2:4" ht="15">
      <c r="B66" s="7" t="s">
        <v>18</v>
      </c>
      <c r="C66" s="10" t="s">
        <v>19</v>
      </c>
      <c r="D66" s="2"/>
    </row>
    <row r="67" spans="2:9" ht="12.75">
      <c r="B67" s="31" t="s">
        <v>14</v>
      </c>
      <c r="C67" s="31"/>
      <c r="D67" s="31"/>
      <c r="E67" s="31"/>
      <c r="F67" s="31"/>
      <c r="G67" s="31"/>
      <c r="H67" s="25">
        <f>Query5_S_PR_ELVO</f>
        <v>27700.02</v>
      </c>
      <c r="I67" s="25"/>
    </row>
    <row r="68" spans="2:9" ht="12.75">
      <c r="B68" s="31" t="s">
        <v>15</v>
      </c>
      <c r="C68" s="31"/>
      <c r="D68" s="31"/>
      <c r="E68" s="31"/>
      <c r="F68" s="31"/>
      <c r="G68" s="31"/>
      <c r="H68" s="25">
        <f>Query5_S_N_ELVO</f>
        <v>20827.08</v>
      </c>
      <c r="I68" s="25"/>
    </row>
    <row r="69" spans="2:9" ht="12.75">
      <c r="B69" s="22" t="s">
        <v>20</v>
      </c>
      <c r="C69" s="22"/>
      <c r="D69" s="22"/>
      <c r="E69" s="22"/>
      <c r="F69" s="22"/>
      <c r="G69" s="22"/>
      <c r="H69" s="25">
        <f>H68-H67</f>
        <v>-6872.939999999999</v>
      </c>
      <c r="I69" s="25"/>
    </row>
    <row r="70" spans="2:9" ht="12.75">
      <c r="B70" s="22"/>
      <c r="C70" s="22"/>
      <c r="D70" s="22"/>
      <c r="E70" s="22"/>
      <c r="F70" s="22"/>
      <c r="G70" s="22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51:G51"/>
    <mergeCell ref="H51:I51"/>
    <mergeCell ref="B48:G48"/>
    <mergeCell ref="H48:I48"/>
    <mergeCell ref="B49:G49"/>
    <mergeCell ref="H49:I49"/>
    <mergeCell ref="B50:G50"/>
    <mergeCell ref="H50:I50"/>
    <mergeCell ref="B46:G46"/>
    <mergeCell ref="H46:I46"/>
    <mergeCell ref="B47:G47"/>
    <mergeCell ref="H47:I47"/>
  </mergeCells>
  <printOptions/>
  <pageMargins left="0.75" right="0.75" top="0.51" bottom="0.53" header="0.5" footer="0.58"/>
  <pageSetup horizontalDpi="600" verticalDpi="600" orientation="portrait" paperSize="9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4621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3422.8</v>
      </c>
      <c r="D7" s="14" t="s">
        <v>29</v>
      </c>
      <c r="E7" s="14" t="s">
        <v>30</v>
      </c>
      <c r="F7">
        <v>37</v>
      </c>
    </row>
    <row r="8" spans="1:2" ht="12.75">
      <c r="A8" t="s">
        <v>31</v>
      </c>
      <c r="B8">
        <v>-4369.18</v>
      </c>
    </row>
    <row r="9" spans="1:7" ht="12.75">
      <c r="A9" t="s">
        <v>32</v>
      </c>
      <c r="B9">
        <v>15358.26</v>
      </c>
      <c r="C9">
        <v>34709.67</v>
      </c>
      <c r="D9">
        <v>28459.26</v>
      </c>
      <c r="E9">
        <v>30451.41</v>
      </c>
      <c r="F9">
        <v>20827.08</v>
      </c>
      <c r="G9">
        <v>27700.02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2021-03-16T05:48:58Z</cp:lastPrinted>
  <dcterms:created xsi:type="dcterms:W3CDTF">2013-02-11T07:55:36Z</dcterms:created>
  <dcterms:modified xsi:type="dcterms:W3CDTF">2021-03-26T08:45:36Z</dcterms:modified>
  <cp:category/>
  <cp:version/>
  <cp:contentType/>
  <cp:contentStatus/>
</cp:coreProperties>
</file>