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<sst xmlns="http://schemas.openxmlformats.org/spreadsheetml/2006/main" count="75" uniqueCount="69">
  <si>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</si>
  <si>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</si>
  <si>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</si>
  <si>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</si>
  <si>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</si>
  <si>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</si>
  <si>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</si>
  <si>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</si>
  <si>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</si>
  <si>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</si>
  <si>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</si>
  <si>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</si>
  <si>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</si>
  <si>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</si>
  <si>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</si>
  <si>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</si>
  <si>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</si>
  <si>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</si>
  <si>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</si>
  <si>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</si>
  <si>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</si>
  <si>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</si>
  <si>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ул.40-лет Октября, 21</t>
  </si>
  <si>
    <t>01.01.2020г.</t>
  </si>
  <si>
    <t>31.12.2020г.</t>
  </si>
  <si>
    <t>Шамматов И.Т.</t>
  </si>
  <si>
    <t>Query3</t>
  </si>
  <si>
    <t>1943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</si>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</sst>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8"/>
  <sheetViews>
    <sheetView tabSelected="1" zoomScalePageLayoutView="0" workbookViewId="0" topLeftCell="A76">
      <selection activeCell="A43" sqref="A43:IV4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ул.40-лет Октября, 21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1943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941.2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2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18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-192943.08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17085.06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6765.1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6369.96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3950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15723.4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3862.71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11860.69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14029.8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310.05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1586.4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404.64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835.29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2061.19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455.55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8376.68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22963.82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22963.82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32966.34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3826.32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29140.02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3026.14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3026.14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5016.78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329.83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1949.39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2737.56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7725.97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118537.31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145923.72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126294.99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1568.16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1567.94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147491.88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127862.93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28954.570000000007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419241.51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95980.91</v>
      </c>
      <c r="I47" s="22"/>
    </row>
    <row r="48" spans="2:7" ht="14.25">
      <c r="B48" s="25" t="s">
        <v>10</v>
      </c>
      <c r="C48" s="25"/>
      <c r="D48" s="25"/>
      <c r="E48" s="25"/>
      <c r="F48" s="25"/>
      <c r="G48" s="25"/>
    </row>
    <row r="49" spans="2:7" ht="14.25">
      <c r="B49" s="3"/>
      <c r="C49" s="3"/>
      <c r="D49" s="3"/>
      <c r="E49" s="3"/>
      <c r="F49" s="3"/>
      <c r="G49" s="3"/>
    </row>
    <row r="50" spans="2:7" ht="14.25">
      <c r="B50" s="8" t="s">
        <v>11</v>
      </c>
      <c r="C50" s="9" t="s">
        <v>12</v>
      </c>
      <c r="D50" s="6"/>
      <c r="E50" s="6"/>
      <c r="F50" s="6"/>
      <c r="G50" s="3"/>
    </row>
    <row r="51" spans="2:9" ht="12">
      <c r="B51" s="18" t="s">
        <v>13</v>
      </c>
      <c r="C51" s="18"/>
      <c r="D51" s="18"/>
      <c r="E51" s="18"/>
      <c r="F51" s="18"/>
      <c r="G51" s="18"/>
      <c r="H51" s="17">
        <f>Query5_S_PR_VODA</f>
        <v>6270.14</v>
      </c>
      <c r="I51" s="17"/>
    </row>
    <row r="52" spans="2:9" ht="12">
      <c r="B52" s="18" t="s">
        <v>14</v>
      </c>
      <c r="C52" s="18"/>
      <c r="D52" s="18"/>
      <c r="E52" s="18"/>
      <c r="F52" s="18"/>
      <c r="G52" s="18"/>
      <c r="H52" s="17">
        <f>Query5_S_N_VODA</f>
        <v>2774.4</v>
      </c>
      <c r="I52" s="17"/>
    </row>
    <row r="53" spans="2:9" ht="12">
      <c r="B53" s="19" t="s">
        <v>19</v>
      </c>
      <c r="C53" s="19"/>
      <c r="D53" s="19"/>
      <c r="E53" s="19"/>
      <c r="F53" s="19"/>
      <c r="G53" s="19"/>
      <c r="H53" s="17">
        <f>H52-H51</f>
        <v>-3495.7400000000002</v>
      </c>
      <c r="I53" s="17"/>
    </row>
    <row r="54" spans="2:9" ht="12">
      <c r="B54" s="19"/>
      <c r="C54" s="19"/>
      <c r="D54" s="19"/>
      <c r="E54" s="19"/>
      <c r="F54" s="19"/>
      <c r="G54" s="19"/>
      <c r="H54" s="10"/>
      <c r="I54" s="10"/>
    </row>
    <row r="55" spans="2:3" ht="14.25">
      <c r="B55" s="4"/>
      <c r="C55" s="5"/>
    </row>
    <row r="56" spans="2:5" ht="14.25">
      <c r="B56" s="8" t="s">
        <v>15</v>
      </c>
      <c r="C56" s="11" t="s">
        <v>16</v>
      </c>
      <c r="D56" s="2"/>
      <c r="E56" s="2"/>
    </row>
    <row r="57" spans="2:9" ht="12">
      <c r="B57" s="18" t="s">
        <v>13</v>
      </c>
      <c r="C57" s="18"/>
      <c r="D57" s="18"/>
      <c r="E57" s="18"/>
      <c r="F57" s="18"/>
      <c r="G57" s="18"/>
      <c r="H57" s="17">
        <f>Query5_S_PR_TEPLO</f>
        <v>0</v>
      </c>
      <c r="I57" s="17"/>
    </row>
    <row r="58" spans="2:9" ht="12">
      <c r="B58" s="18" t="s">
        <v>14</v>
      </c>
      <c r="C58" s="18"/>
      <c r="D58" s="18"/>
      <c r="E58" s="18"/>
      <c r="F58" s="18"/>
      <c r="G58" s="18"/>
      <c r="H58" s="17">
        <f>Query5_S_N_TEPLO</f>
        <v>0</v>
      </c>
      <c r="I58" s="17"/>
    </row>
    <row r="59" spans="2:9" ht="14.25">
      <c r="B59" s="19" t="s">
        <v>19</v>
      </c>
      <c r="C59" s="19"/>
      <c r="D59" s="19"/>
      <c r="E59" s="19"/>
      <c r="F59" s="19"/>
      <c r="G59" s="13"/>
      <c r="H59" s="17">
        <f>H58-H57</f>
        <v>0</v>
      </c>
      <c r="I59" s="17"/>
    </row>
    <row r="60" spans="2:9" ht="14.25">
      <c r="B60" s="19"/>
      <c r="C60" s="19"/>
      <c r="D60" s="19"/>
      <c r="E60" s="19"/>
      <c r="F60" s="19"/>
      <c r="G60" s="13"/>
      <c r="H60" s="10"/>
      <c r="I60" s="10"/>
    </row>
    <row r="61" spans="2:3" ht="14.25">
      <c r="B61" s="4"/>
      <c r="C61" s="5"/>
    </row>
    <row r="62" spans="2:4" ht="14.25">
      <c r="B62" s="8" t="s">
        <v>17</v>
      </c>
      <c r="C62" s="11" t="s">
        <v>18</v>
      </c>
      <c r="D62" s="2"/>
    </row>
    <row r="63" spans="2:9" ht="12">
      <c r="B63" s="18" t="s">
        <v>13</v>
      </c>
      <c r="C63" s="18"/>
      <c r="D63" s="18"/>
      <c r="E63" s="18"/>
      <c r="F63" s="18"/>
      <c r="G63" s="18"/>
      <c r="H63" s="17">
        <f>Query5_S_PR_ELVO</f>
        <v>2057.24</v>
      </c>
      <c r="I63" s="17"/>
    </row>
    <row r="64" spans="2:9" ht="12">
      <c r="B64" s="18" t="s">
        <v>14</v>
      </c>
      <c r="C64" s="18"/>
      <c r="D64" s="18"/>
      <c r="E64" s="18"/>
      <c r="F64" s="18"/>
      <c r="G64" s="18"/>
      <c r="H64" s="17">
        <f>Query5_S_N_ELVO</f>
        <v>1546.8</v>
      </c>
      <c r="I64" s="17"/>
    </row>
    <row r="65" spans="2:9" ht="12">
      <c r="B65" s="19" t="s">
        <v>19</v>
      </c>
      <c r="C65" s="19"/>
      <c r="D65" s="19"/>
      <c r="E65" s="19"/>
      <c r="F65" s="19"/>
      <c r="G65" s="19"/>
      <c r="H65" s="17">
        <f>H64-H63</f>
        <v>-510.4399999999998</v>
      </c>
      <c r="I65" s="17"/>
    </row>
    <row r="66" spans="2:9" ht="12">
      <c r="B66" s="19"/>
      <c r="C66" s="19"/>
      <c r="D66" s="19"/>
      <c r="E66" s="19"/>
      <c r="F66" s="19"/>
      <c r="G66" s="19"/>
      <c r="H66" s="10"/>
      <c r="I66" s="10"/>
    </row>
    <row r="67" spans="2:9" ht="14.25">
      <c r="B67" s="12"/>
      <c r="C67" s="12"/>
      <c r="D67" s="12"/>
      <c r="E67" s="12"/>
      <c r="F67" s="12"/>
      <c r="G67" s="12"/>
      <c r="H67" s="10"/>
      <c r="I67" s="10"/>
    </row>
    <row r="68" spans="2:7" ht="14.25">
      <c r="B68" s="7"/>
      <c r="C68" s="7"/>
      <c r="D68" s="7"/>
      <c r="E68" s="7"/>
      <c r="F68" s="7"/>
      <c r="G68" s="7"/>
    </row>
  </sheetData>
  <sheetProtection/>
  <mergeCells count="107"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42:G42"/>
    <mergeCell ref="H42:I42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65:F66"/>
    <mergeCell ref="G65:G66"/>
    <mergeCell ref="H5:I5"/>
    <mergeCell ref="B12:G12"/>
    <mergeCell ref="B5:G5"/>
    <mergeCell ref="B6:G6"/>
    <mergeCell ref="B7:G7"/>
    <mergeCell ref="B8:G8"/>
    <mergeCell ref="B11:G11"/>
    <mergeCell ref="H11:I11"/>
    <mergeCell ref="H58:I58"/>
    <mergeCell ref="H59:I59"/>
    <mergeCell ref="B9:G9"/>
    <mergeCell ref="H6:I6"/>
    <mergeCell ref="H53:I53"/>
    <mergeCell ref="H7:I7"/>
    <mergeCell ref="H8:I8"/>
    <mergeCell ref="B48:G48"/>
    <mergeCell ref="H9:I9"/>
    <mergeCell ref="H51:I51"/>
    <mergeCell ref="H52:I52"/>
    <mergeCell ref="B51:G51"/>
    <mergeCell ref="B10:G10"/>
    <mergeCell ref="H10:I10"/>
    <mergeCell ref="H12:I12"/>
    <mergeCell ref="H57:I57"/>
    <mergeCell ref="G53:G54"/>
    <mergeCell ref="B13:G13"/>
    <mergeCell ref="H13:I13"/>
    <mergeCell ref="B14:G14"/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3543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941.2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-192943.08</v>
      </c>
    </row>
    <row r="9" spans="1:7" ht="12">
      <c r="A9" t="s">
        <v>31</v>
      </c>
      <c r="B9">
        <v>2774.4</v>
      </c>
      <c r="C9">
        <v>6270.14</v>
      </c>
      <c r="F9">
        <v>1546.8</v>
      </c>
      <c r="G9">
        <v>2057.24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2021-03-27T08:56:32Z</dcterms:modified>
  <cp:category/>
  <cp:version/>
  <cp:contentType/>
  <cp:contentStatus/>
</cp:coreProperties>
</file>