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'Лист1'!$A$1:$I$66</definedName>
  </definedNames>
  <calcPr fullCalcOnLoad="1"/>
</workbook>
</file>

<file path=xl/sharedStrings.xml><?xml version="1.0" encoding="utf-8"?>
<sst xmlns="http://schemas.openxmlformats.org/spreadsheetml/2006/main" count="75" uniqueCount="69">
  <si>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</si>
  <si>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</si>
  <si>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</si>
  <si>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</si>
  <si>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</si>
  <si>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</si>
  <si>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</si>
  <si>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</si>
  <si>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</si>
  <si>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</si>
  <si>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</si>
  <si>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</si>
  <si>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</si>
  <si>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</si>
  <si>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</si>
  <si>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</si>
  <si>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</si>
  <si>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</si>
  <si>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</si>
  <si>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</si>
  <si>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</si>
  <si>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</si>
  <si>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ул.Сельская Богородская, 47</t>
  </si>
  <si>
    <t>01.01.2020г.</t>
  </si>
  <si>
    <t>31.12.2020г.</t>
  </si>
  <si>
    <t>Шамматов И.Т.</t>
  </si>
  <si>
    <t>Query3</t>
  </si>
  <si>
    <t>1975</t>
  </si>
  <si>
    <t>5</t>
  </si>
  <si>
    <t>68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</si>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</sst>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0" fontId="22" fillId="0" borderId="0" xfId="52" applyFont="1" applyBorder="1" applyAlignment="1" applyProtection="1">
      <alignment horizontal="center" vertical="center"/>
      <protection/>
    </xf>
    <xf numFmtId="0" fontId="4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12" fillId="0" borderId="0" xfId="52" applyFont="1" applyBorder="1" applyAlignment="1">
      <alignment horizontal="left"/>
      <protection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6"/>
  <sheetViews>
    <sheetView tabSelected="1" zoomScalePageLayoutView="0" workbookViewId="0" topLeftCell="A1">
      <selection activeCell="A67" sqref="A67:IV7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ул.Сельская Богородская, 47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2" t="str">
        <f>Query3_GODPOSTR</f>
        <v>1975</v>
      </c>
      <c r="I5" s="22"/>
    </row>
    <row r="6" spans="2:9" ht="12.75">
      <c r="B6" s="23" t="s">
        <v>6</v>
      </c>
      <c r="C6" s="23"/>
      <c r="D6" s="23"/>
      <c r="E6" s="23"/>
      <c r="F6" s="23"/>
      <c r="G6" s="23"/>
      <c r="H6" s="22">
        <f>Query3_TOTALAREA</f>
        <v>3321.6</v>
      </c>
      <c r="I6" s="22"/>
    </row>
    <row r="7" spans="2:9" ht="12.75">
      <c r="B7" s="23" t="s">
        <v>7</v>
      </c>
      <c r="C7" s="23"/>
      <c r="D7" s="23"/>
      <c r="E7" s="23"/>
      <c r="F7" s="23"/>
      <c r="G7" s="23"/>
      <c r="H7" s="22" t="str">
        <f>Query3_ETAG</f>
        <v>5</v>
      </c>
      <c r="I7" s="22"/>
    </row>
    <row r="8" spans="2:9" ht="12.75">
      <c r="B8" s="23" t="s">
        <v>8</v>
      </c>
      <c r="C8" s="23"/>
      <c r="D8" s="23"/>
      <c r="E8" s="23"/>
      <c r="F8" s="23"/>
      <c r="G8" s="23"/>
      <c r="H8" s="22" t="str">
        <f>Query3_KOLVOFLAT</f>
        <v>68</v>
      </c>
      <c r="I8" s="22"/>
    </row>
    <row r="9" spans="2:9" ht="12.75">
      <c r="B9" s="23" t="s">
        <v>9</v>
      </c>
      <c r="C9" s="23"/>
      <c r="D9" s="23"/>
      <c r="E9" s="23"/>
      <c r="F9" s="23"/>
      <c r="G9" s="23"/>
      <c r="H9" s="25">
        <f>Query4_SALDO</f>
        <v>-110674.97</v>
      </c>
      <c r="I9" s="25"/>
    </row>
    <row r="10" spans="2:9" ht="15">
      <c r="B10" s="26" t="s">
        <v>3</v>
      </c>
      <c r="C10" s="26"/>
      <c r="D10" s="26"/>
      <c r="E10" s="26"/>
      <c r="F10" s="26"/>
      <c r="G10" s="26"/>
      <c r="H10" s="26" t="s">
        <v>4</v>
      </c>
      <c r="I10" s="26"/>
    </row>
    <row r="11" spans="2:9" ht="12.75" customHeight="1">
      <c r="B11" s="14" t="s">
        <v>32</v>
      </c>
      <c r="C11" s="15"/>
      <c r="D11" s="15"/>
      <c r="E11" s="15"/>
      <c r="F11" s="15"/>
      <c r="G11" s="16"/>
      <c r="H11" s="17">
        <v>16557.95</v>
      </c>
      <c r="I11" s="18"/>
    </row>
    <row r="12" spans="2:9" ht="12.75" customHeight="1">
      <c r="B12" s="14" t="s">
        <v>33</v>
      </c>
      <c r="C12" s="15"/>
      <c r="D12" s="15"/>
      <c r="E12" s="15"/>
      <c r="F12" s="15"/>
      <c r="G12" s="16"/>
      <c r="H12" s="17">
        <v>16557.95</v>
      </c>
      <c r="I12" s="18"/>
    </row>
    <row r="13" spans="2:9" ht="12.75" customHeight="1">
      <c r="B13" s="14" t="s">
        <v>34</v>
      </c>
      <c r="C13" s="15"/>
      <c r="D13" s="15"/>
      <c r="E13" s="15"/>
      <c r="F13" s="15"/>
      <c r="G13" s="16"/>
      <c r="H13" s="17">
        <v>197373.23</v>
      </c>
      <c r="I13" s="18"/>
    </row>
    <row r="14" spans="2:9" ht="12.75" customHeight="1">
      <c r="B14" s="14" t="s">
        <v>35</v>
      </c>
      <c r="C14" s="15"/>
      <c r="D14" s="15"/>
      <c r="E14" s="15"/>
      <c r="F14" s="15"/>
      <c r="G14" s="16"/>
      <c r="H14" s="17">
        <v>18175.8</v>
      </c>
      <c r="I14" s="18"/>
    </row>
    <row r="15" spans="2:9" ht="12.75" customHeight="1">
      <c r="B15" s="14" t="s">
        <v>36</v>
      </c>
      <c r="C15" s="15"/>
      <c r="D15" s="15"/>
      <c r="E15" s="15"/>
      <c r="F15" s="15"/>
      <c r="G15" s="16"/>
      <c r="H15" s="17">
        <v>39403.01</v>
      </c>
      <c r="I15" s="18"/>
    </row>
    <row r="16" spans="2:9" ht="12.75" customHeight="1">
      <c r="B16" s="14" t="s">
        <v>37</v>
      </c>
      <c r="C16" s="15"/>
      <c r="D16" s="15"/>
      <c r="E16" s="15"/>
      <c r="F16" s="15"/>
      <c r="G16" s="16"/>
      <c r="H16" s="17">
        <v>68437.57</v>
      </c>
      <c r="I16" s="18"/>
    </row>
    <row r="17" spans="2:9" ht="12.75" customHeight="1">
      <c r="B17" s="14" t="s">
        <v>38</v>
      </c>
      <c r="C17" s="15"/>
      <c r="D17" s="15"/>
      <c r="E17" s="15"/>
      <c r="F17" s="15"/>
      <c r="G17" s="16"/>
      <c r="H17" s="17">
        <v>71356.85</v>
      </c>
      <c r="I17" s="18"/>
    </row>
    <row r="18" spans="2:9" ht="12.75" customHeight="1">
      <c r="B18" s="14" t="s">
        <v>39</v>
      </c>
      <c r="C18" s="15"/>
      <c r="D18" s="15"/>
      <c r="E18" s="15"/>
      <c r="F18" s="15"/>
      <c r="G18" s="16"/>
      <c r="H18" s="17">
        <v>21998.38</v>
      </c>
      <c r="I18" s="18"/>
    </row>
    <row r="19" spans="2:9" ht="12.75" customHeight="1">
      <c r="B19" s="14" t="s">
        <v>40</v>
      </c>
      <c r="C19" s="15"/>
      <c r="D19" s="15"/>
      <c r="E19" s="15"/>
      <c r="F19" s="15"/>
      <c r="G19" s="16"/>
      <c r="H19" s="17">
        <v>6216.44</v>
      </c>
      <c r="I19" s="18"/>
    </row>
    <row r="20" spans="2:9" ht="12.75" customHeight="1">
      <c r="B20" s="14" t="s">
        <v>41</v>
      </c>
      <c r="C20" s="15"/>
      <c r="D20" s="15"/>
      <c r="E20" s="15"/>
      <c r="F20" s="15"/>
      <c r="G20" s="16"/>
      <c r="H20" s="17">
        <v>2479.2</v>
      </c>
      <c r="I20" s="18"/>
    </row>
    <row r="21" spans="2:9" ht="12.75" customHeight="1">
      <c r="B21" s="14" t="s">
        <v>42</v>
      </c>
      <c r="C21" s="15"/>
      <c r="D21" s="15"/>
      <c r="E21" s="15"/>
      <c r="F21" s="15"/>
      <c r="G21" s="16"/>
      <c r="H21" s="17">
        <v>728.35</v>
      </c>
      <c r="I21" s="18"/>
    </row>
    <row r="22" spans="2:9" ht="12.75" customHeight="1">
      <c r="B22" s="14" t="s">
        <v>43</v>
      </c>
      <c r="C22" s="15"/>
      <c r="D22" s="15"/>
      <c r="E22" s="15"/>
      <c r="F22" s="15"/>
      <c r="G22" s="16"/>
      <c r="H22" s="17">
        <v>4647.42</v>
      </c>
      <c r="I22" s="18"/>
    </row>
    <row r="23" spans="2:9" ht="12.75" customHeight="1">
      <c r="B23" s="14" t="s">
        <v>44</v>
      </c>
      <c r="C23" s="15"/>
      <c r="D23" s="15"/>
      <c r="E23" s="15"/>
      <c r="F23" s="15"/>
      <c r="G23" s="16"/>
      <c r="H23" s="17">
        <v>7646.43</v>
      </c>
      <c r="I23" s="18"/>
    </row>
    <row r="24" spans="2:9" ht="12.75" customHeight="1">
      <c r="B24" s="14" t="s">
        <v>45</v>
      </c>
      <c r="C24" s="15"/>
      <c r="D24" s="15"/>
      <c r="E24" s="15"/>
      <c r="F24" s="15"/>
      <c r="G24" s="16"/>
      <c r="H24" s="17">
        <v>280.54</v>
      </c>
      <c r="I24" s="18"/>
    </row>
    <row r="25" spans="2:9" ht="12.75" customHeight="1">
      <c r="B25" s="14" t="s">
        <v>46</v>
      </c>
      <c r="C25" s="15"/>
      <c r="D25" s="15"/>
      <c r="E25" s="15"/>
      <c r="F25" s="15"/>
      <c r="G25" s="16"/>
      <c r="H25" s="17">
        <v>78224.55</v>
      </c>
      <c r="I25" s="18"/>
    </row>
    <row r="26" spans="2:9" ht="12.75" customHeight="1">
      <c r="B26" s="14" t="s">
        <v>47</v>
      </c>
      <c r="C26" s="15"/>
      <c r="D26" s="15"/>
      <c r="E26" s="15"/>
      <c r="F26" s="15"/>
      <c r="G26" s="16"/>
      <c r="H26" s="17">
        <v>78224.55</v>
      </c>
      <c r="I26" s="18"/>
    </row>
    <row r="27" spans="2:9" ht="12.75" customHeight="1">
      <c r="B27" s="14" t="s">
        <v>48</v>
      </c>
      <c r="C27" s="15"/>
      <c r="D27" s="15"/>
      <c r="E27" s="15"/>
      <c r="F27" s="15"/>
      <c r="G27" s="16"/>
      <c r="H27" s="17">
        <v>157962.55</v>
      </c>
      <c r="I27" s="18"/>
    </row>
    <row r="28" spans="2:9" ht="12.75" customHeight="1">
      <c r="B28" s="14" t="s">
        <v>49</v>
      </c>
      <c r="C28" s="15"/>
      <c r="D28" s="15"/>
      <c r="E28" s="15"/>
      <c r="F28" s="15"/>
      <c r="G28" s="16"/>
      <c r="H28" s="17">
        <v>1924.3</v>
      </c>
      <c r="I28" s="18"/>
    </row>
    <row r="29" spans="2:9" ht="12.75" customHeight="1">
      <c r="B29" s="14" t="s">
        <v>50</v>
      </c>
      <c r="C29" s="15"/>
      <c r="D29" s="15"/>
      <c r="E29" s="15"/>
      <c r="F29" s="15"/>
      <c r="G29" s="16"/>
      <c r="H29" s="17">
        <v>5453.93</v>
      </c>
      <c r="I29" s="18"/>
    </row>
    <row r="30" spans="2:9" ht="12.75" customHeight="1">
      <c r="B30" s="14" t="s">
        <v>51</v>
      </c>
      <c r="C30" s="15"/>
      <c r="D30" s="15"/>
      <c r="E30" s="15"/>
      <c r="F30" s="15"/>
      <c r="G30" s="16"/>
      <c r="H30" s="17">
        <v>86372.24</v>
      </c>
      <c r="I30" s="18"/>
    </row>
    <row r="31" spans="2:9" ht="12.75" customHeight="1">
      <c r="B31" s="14" t="s">
        <v>52</v>
      </c>
      <c r="C31" s="15"/>
      <c r="D31" s="15"/>
      <c r="E31" s="15"/>
      <c r="F31" s="15"/>
      <c r="G31" s="16"/>
      <c r="H31" s="17">
        <v>64212.08</v>
      </c>
      <c r="I31" s="18"/>
    </row>
    <row r="32" spans="2:9" ht="12.75" customHeight="1">
      <c r="B32" s="14" t="s">
        <v>53</v>
      </c>
      <c r="C32" s="15"/>
      <c r="D32" s="15"/>
      <c r="E32" s="15"/>
      <c r="F32" s="15"/>
      <c r="G32" s="16"/>
      <c r="H32" s="17">
        <v>13431.5</v>
      </c>
      <c r="I32" s="18"/>
    </row>
    <row r="33" spans="2:9" ht="12.75" customHeight="1">
      <c r="B33" s="14" t="s">
        <v>54</v>
      </c>
      <c r="C33" s="15"/>
      <c r="D33" s="15"/>
      <c r="E33" s="15"/>
      <c r="F33" s="15"/>
      <c r="G33" s="16"/>
      <c r="H33" s="17">
        <v>910.25</v>
      </c>
      <c r="I33" s="18"/>
    </row>
    <row r="34" spans="2:9" ht="12.75" customHeight="1">
      <c r="B34" s="14" t="s">
        <v>55</v>
      </c>
      <c r="C34" s="15"/>
      <c r="D34" s="15"/>
      <c r="E34" s="15"/>
      <c r="F34" s="15"/>
      <c r="G34" s="16"/>
      <c r="H34" s="17">
        <v>1949.39</v>
      </c>
      <c r="I34" s="18"/>
    </row>
    <row r="35" spans="2:9" ht="12.75" customHeight="1">
      <c r="B35" s="14" t="s">
        <v>56</v>
      </c>
      <c r="C35" s="15"/>
      <c r="D35" s="15"/>
      <c r="E35" s="15"/>
      <c r="F35" s="15"/>
      <c r="G35" s="16"/>
      <c r="H35" s="17">
        <v>7373.72</v>
      </c>
      <c r="I35" s="18"/>
    </row>
    <row r="36" spans="2:9" ht="12.75" customHeight="1">
      <c r="B36" s="14" t="s">
        <v>57</v>
      </c>
      <c r="C36" s="15"/>
      <c r="D36" s="15"/>
      <c r="E36" s="15"/>
      <c r="F36" s="15"/>
      <c r="G36" s="16"/>
      <c r="H36" s="17">
        <v>3198.14</v>
      </c>
      <c r="I36" s="18"/>
    </row>
    <row r="37" spans="2:9" ht="12.75" customHeight="1">
      <c r="B37" s="14" t="s">
        <v>58</v>
      </c>
      <c r="C37" s="15"/>
      <c r="D37" s="15"/>
      <c r="E37" s="15"/>
      <c r="F37" s="15"/>
      <c r="G37" s="16"/>
      <c r="H37" s="17">
        <v>33681.27</v>
      </c>
      <c r="I37" s="18"/>
    </row>
    <row r="38" spans="2:9" ht="12.75" customHeight="1">
      <c r="B38" s="14" t="s">
        <v>59</v>
      </c>
      <c r="C38" s="15"/>
      <c r="D38" s="15"/>
      <c r="E38" s="15"/>
      <c r="F38" s="15"/>
      <c r="G38" s="16"/>
      <c r="H38" s="17">
        <v>519229.43</v>
      </c>
      <c r="I38" s="18"/>
    </row>
    <row r="39" spans="2:9" ht="12.75" customHeight="1">
      <c r="B39" s="14" t="s">
        <v>60</v>
      </c>
      <c r="C39" s="15"/>
      <c r="D39" s="15"/>
      <c r="E39" s="15"/>
      <c r="F39" s="15"/>
      <c r="G39" s="16"/>
      <c r="H39" s="17">
        <v>636152.72</v>
      </c>
      <c r="I39" s="18"/>
    </row>
    <row r="40" spans="2:9" ht="12.75" customHeight="1">
      <c r="B40" s="14" t="s">
        <v>61</v>
      </c>
      <c r="C40" s="15"/>
      <c r="D40" s="15"/>
      <c r="E40" s="15"/>
      <c r="F40" s="15"/>
      <c r="G40" s="16"/>
      <c r="H40" s="17">
        <v>460413.25</v>
      </c>
      <c r="I40" s="18"/>
    </row>
    <row r="41" spans="2:9" ht="12.75" customHeight="1">
      <c r="B41" s="14" t="s">
        <v>62</v>
      </c>
      <c r="C41" s="15"/>
      <c r="D41" s="15"/>
      <c r="E41" s="15"/>
      <c r="F41" s="15"/>
      <c r="G41" s="16"/>
      <c r="H41" s="17">
        <v>6449.52</v>
      </c>
      <c r="I41" s="18"/>
    </row>
    <row r="42" spans="2:9" ht="12.75" customHeight="1">
      <c r="B42" s="14" t="s">
        <v>63</v>
      </c>
      <c r="C42" s="15"/>
      <c r="D42" s="15"/>
      <c r="E42" s="15"/>
      <c r="F42" s="15"/>
      <c r="G42" s="16"/>
      <c r="H42" s="17">
        <v>5025.66</v>
      </c>
      <c r="I42" s="18"/>
    </row>
    <row r="43" spans="2:9" ht="12.75" customHeight="1">
      <c r="B43" s="14" t="s">
        <v>64</v>
      </c>
      <c r="C43" s="15"/>
      <c r="D43" s="15"/>
      <c r="E43" s="15"/>
      <c r="F43" s="15"/>
      <c r="G43" s="16"/>
      <c r="H43" s="17">
        <v>642602.24</v>
      </c>
      <c r="I43" s="18"/>
    </row>
    <row r="44" spans="2:9" ht="12.75" customHeight="1">
      <c r="B44" s="14" t="s">
        <v>65</v>
      </c>
      <c r="C44" s="15"/>
      <c r="D44" s="15"/>
      <c r="E44" s="15"/>
      <c r="F44" s="15"/>
      <c r="G44" s="16"/>
      <c r="H44" s="17">
        <v>465438.91</v>
      </c>
      <c r="I44" s="18"/>
    </row>
    <row r="45" spans="2:9" ht="12.75" customHeight="1">
      <c r="B45" s="14" t="s">
        <v>66</v>
      </c>
      <c r="C45" s="15"/>
      <c r="D45" s="15"/>
      <c r="E45" s="15"/>
      <c r="F45" s="15"/>
      <c r="G45" s="16"/>
      <c r="H45" s="17">
        <v>123372.81</v>
      </c>
      <c r="I45" s="18"/>
    </row>
    <row r="46" spans="2:9" ht="12.75" customHeight="1">
      <c r="B46" s="14" t="s">
        <v>67</v>
      </c>
      <c r="C46" s="15"/>
      <c r="D46" s="15"/>
      <c r="E46" s="15"/>
      <c r="F46" s="15"/>
      <c r="G46" s="16"/>
      <c r="H46" s="17">
        <v>486985.16</v>
      </c>
      <c r="I46" s="18"/>
    </row>
    <row r="47" spans="2:9" ht="12.75" customHeight="1">
      <c r="B47" s="14" t="s">
        <v>68</v>
      </c>
      <c r="C47" s="15"/>
      <c r="D47" s="15"/>
      <c r="E47" s="15"/>
      <c r="F47" s="15"/>
      <c r="G47" s="16"/>
      <c r="H47" s="17">
        <v>118036.69</v>
      </c>
      <c r="I47" s="18"/>
    </row>
    <row r="48" spans="2:7" ht="15">
      <c r="B48" s="24" t="s">
        <v>10</v>
      </c>
      <c r="C48" s="24"/>
      <c r="D48" s="24"/>
      <c r="E48" s="24"/>
      <c r="F48" s="24"/>
      <c r="G48" s="24"/>
    </row>
    <row r="49" spans="2:7" ht="15">
      <c r="B49" s="3"/>
      <c r="C49" s="3"/>
      <c r="D49" s="3"/>
      <c r="E49" s="3"/>
      <c r="F49" s="3"/>
      <c r="G49" s="3"/>
    </row>
    <row r="50" spans="2:7" ht="15">
      <c r="B50" s="6" t="s">
        <v>11</v>
      </c>
      <c r="C50" s="7" t="s">
        <v>12</v>
      </c>
      <c r="D50" s="3"/>
      <c r="E50" s="3"/>
      <c r="F50" s="3"/>
      <c r="G50" s="3"/>
    </row>
    <row r="51" spans="2:9" ht="12.75">
      <c r="B51" s="20" t="s">
        <v>13</v>
      </c>
      <c r="C51" s="20"/>
      <c r="D51" s="20"/>
      <c r="E51" s="20"/>
      <c r="F51" s="20"/>
      <c r="G51" s="20"/>
      <c r="H51" s="19">
        <f>Query5_S_PR_VODA</f>
        <v>50400.26</v>
      </c>
      <c r="I51" s="19"/>
    </row>
    <row r="52" spans="2:9" ht="12.75">
      <c r="B52" s="20" t="s">
        <v>14</v>
      </c>
      <c r="C52" s="20"/>
      <c r="D52" s="20"/>
      <c r="E52" s="20"/>
      <c r="F52" s="20"/>
      <c r="G52" s="20"/>
      <c r="H52" s="19">
        <f>Query5_S_N_VODA</f>
        <v>22301</v>
      </c>
      <c r="I52" s="19"/>
    </row>
    <row r="53" spans="2:9" ht="12.75">
      <c r="B53" s="21" t="s">
        <v>19</v>
      </c>
      <c r="C53" s="21"/>
      <c r="D53" s="21"/>
      <c r="E53" s="21"/>
      <c r="F53" s="21"/>
      <c r="G53" s="21"/>
      <c r="H53" s="19">
        <f>H52-H51</f>
        <v>-28099.260000000002</v>
      </c>
      <c r="I53" s="19"/>
    </row>
    <row r="54" spans="2:9" ht="12.75">
      <c r="B54" s="21"/>
      <c r="C54" s="21"/>
      <c r="D54" s="21"/>
      <c r="E54" s="21"/>
      <c r="F54" s="21"/>
      <c r="G54" s="21"/>
      <c r="H54" s="8"/>
      <c r="I54" s="8"/>
    </row>
    <row r="55" spans="2:3" ht="15">
      <c r="B55" s="4"/>
      <c r="C55" s="5"/>
    </row>
    <row r="56" spans="2:5" ht="15">
      <c r="B56" s="6" t="s">
        <v>15</v>
      </c>
      <c r="C56" s="9" t="s">
        <v>16</v>
      </c>
      <c r="D56" s="2"/>
      <c r="E56" s="2"/>
    </row>
    <row r="57" spans="2:9" ht="12.75">
      <c r="B57" s="20" t="s">
        <v>13</v>
      </c>
      <c r="C57" s="20"/>
      <c r="D57" s="20"/>
      <c r="E57" s="20"/>
      <c r="F57" s="20"/>
      <c r="G57" s="20"/>
      <c r="H57" s="19">
        <f>Query5_S_PR_TEPLO</f>
        <v>44217.3</v>
      </c>
      <c r="I57" s="19"/>
    </row>
    <row r="58" spans="2:9" ht="12.75">
      <c r="B58" s="20" t="s">
        <v>14</v>
      </c>
      <c r="C58" s="20"/>
      <c r="D58" s="20"/>
      <c r="E58" s="20"/>
      <c r="F58" s="20"/>
      <c r="G58" s="20"/>
      <c r="H58" s="19">
        <f>Query5_S_N_TEPLO</f>
        <v>41324.58</v>
      </c>
      <c r="I58" s="19"/>
    </row>
    <row r="59" spans="2:9" ht="15">
      <c r="B59" s="21" t="s">
        <v>19</v>
      </c>
      <c r="C59" s="21"/>
      <c r="D59" s="21"/>
      <c r="E59" s="21"/>
      <c r="F59" s="21"/>
      <c r="G59" s="10"/>
      <c r="H59" s="19">
        <f>H58-H57</f>
        <v>-2892.720000000001</v>
      </c>
      <c r="I59" s="19"/>
    </row>
    <row r="60" spans="2:9" ht="15">
      <c r="B60" s="21"/>
      <c r="C60" s="21"/>
      <c r="D60" s="21"/>
      <c r="E60" s="21"/>
      <c r="F60" s="21"/>
      <c r="G60" s="10"/>
      <c r="H60" s="8"/>
      <c r="I60" s="8"/>
    </row>
    <row r="61" spans="2:3" ht="15">
      <c r="B61" s="4"/>
      <c r="C61" s="5"/>
    </row>
    <row r="62" spans="2:4" ht="15">
      <c r="B62" s="6" t="s">
        <v>17</v>
      </c>
      <c r="C62" s="9" t="s">
        <v>18</v>
      </c>
      <c r="D62" s="2"/>
    </row>
    <row r="63" spans="2:9" ht="12.75">
      <c r="B63" s="20" t="s">
        <v>13</v>
      </c>
      <c r="C63" s="20"/>
      <c r="D63" s="20"/>
      <c r="E63" s="20"/>
      <c r="F63" s="20"/>
      <c r="G63" s="20"/>
      <c r="H63" s="19">
        <f>Query5_S_PR_ELVO</f>
        <v>27686</v>
      </c>
      <c r="I63" s="19"/>
    </row>
    <row r="64" spans="2:9" ht="12.75">
      <c r="B64" s="20" t="s">
        <v>14</v>
      </c>
      <c r="C64" s="20"/>
      <c r="D64" s="20"/>
      <c r="E64" s="20"/>
      <c r="F64" s="20"/>
      <c r="G64" s="20"/>
      <c r="H64" s="19">
        <f>Query5_S_N_ELVO</f>
        <v>20816.54</v>
      </c>
      <c r="I64" s="19"/>
    </row>
    <row r="65" spans="2:9" ht="12.75">
      <c r="B65" s="21" t="s">
        <v>19</v>
      </c>
      <c r="C65" s="21"/>
      <c r="D65" s="21"/>
      <c r="E65" s="21"/>
      <c r="F65" s="21"/>
      <c r="G65" s="21"/>
      <c r="H65" s="19">
        <f>H64-H63</f>
        <v>-6869.459999999999</v>
      </c>
      <c r="I65" s="19"/>
    </row>
    <row r="66" spans="2:9" ht="12.75">
      <c r="B66" s="21"/>
      <c r="C66" s="21"/>
      <c r="D66" s="21"/>
      <c r="E66" s="21"/>
      <c r="F66" s="21"/>
      <c r="G66" s="21"/>
      <c r="H66" s="8"/>
      <c r="I66" s="8"/>
    </row>
  </sheetData>
  <sheetProtection/>
  <mergeCells count="107">
    <mergeCell ref="G53:G54"/>
    <mergeCell ref="B65:F66"/>
    <mergeCell ref="G65:G66"/>
    <mergeCell ref="H63:I63"/>
    <mergeCell ref="H64:I64"/>
    <mergeCell ref="B59:F60"/>
    <mergeCell ref="B10:G10"/>
    <mergeCell ref="H10:I10"/>
    <mergeCell ref="H12:I12"/>
    <mergeCell ref="H57:I57"/>
    <mergeCell ref="H58:I58"/>
    <mergeCell ref="H59:I59"/>
    <mergeCell ref="H65:I65"/>
    <mergeCell ref="B63:G63"/>
    <mergeCell ref="H53:I53"/>
    <mergeCell ref="H7:I7"/>
    <mergeCell ref="H8:I8"/>
    <mergeCell ref="B48:G48"/>
    <mergeCell ref="H9:I9"/>
    <mergeCell ref="B14:G14"/>
    <mergeCell ref="H14:I14"/>
    <mergeCell ref="B13:G13"/>
    <mergeCell ref="H13:I13"/>
    <mergeCell ref="B20:G20"/>
    <mergeCell ref="H20:I20"/>
    <mergeCell ref="H5:I5"/>
    <mergeCell ref="B12:G12"/>
    <mergeCell ref="B5:G5"/>
    <mergeCell ref="B6:G6"/>
    <mergeCell ref="B7:G7"/>
    <mergeCell ref="B8:G8"/>
    <mergeCell ref="B9:G9"/>
    <mergeCell ref="H6:I6"/>
    <mergeCell ref="B11:G11"/>
    <mergeCell ref="H11:I11"/>
    <mergeCell ref="H51:I51"/>
    <mergeCell ref="H52:I52"/>
    <mergeCell ref="B51:G51"/>
    <mergeCell ref="B64:G64"/>
    <mergeCell ref="B53:F54"/>
    <mergeCell ref="B52:G52"/>
    <mergeCell ref="B57:G57"/>
    <mergeCell ref="B58:G58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6:G26"/>
    <mergeCell ref="H26:I26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32:G32"/>
    <mergeCell ref="H32:I32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8:G38"/>
    <mergeCell ref="H38:I38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9:G39"/>
    <mergeCell ref="H39:I39"/>
    <mergeCell ref="B40:G40"/>
    <mergeCell ref="H40:I40"/>
    <mergeCell ref="B41:G41"/>
    <mergeCell ref="H41:I41"/>
    <mergeCell ref="B42:G42"/>
    <mergeCell ref="H42:I42"/>
    <mergeCell ref="B47:G47"/>
    <mergeCell ref="H47:I47"/>
    <mergeCell ref="B43:G43"/>
    <mergeCell ref="H43:I43"/>
    <mergeCell ref="B44:G44"/>
    <mergeCell ref="H44:I44"/>
    <mergeCell ref="B45:G45"/>
    <mergeCell ref="H45:I45"/>
    <mergeCell ref="B46:G46"/>
    <mergeCell ref="H46:I46"/>
  </mergeCells>
  <printOptions/>
  <pageMargins left="0.75" right="0.75" top="1.22" bottom="1.2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20</v>
      </c>
      <c r="B5" t="e">
        <f>XLR_ERRNAME</f>
        <v>#NAME?</v>
      </c>
    </row>
    <row r="6" spans="1:8" ht="12.75">
      <c r="A6" t="s">
        <v>21</v>
      </c>
      <c r="B6">
        <v>4870</v>
      </c>
      <c r="C6" s="12" t="s">
        <v>22</v>
      </c>
      <c r="D6" s="12" t="s">
        <v>23</v>
      </c>
      <c r="E6" s="12" t="s">
        <v>24</v>
      </c>
      <c r="F6" s="13">
        <v>43831</v>
      </c>
      <c r="G6" s="13">
        <v>44196</v>
      </c>
      <c r="H6" s="12" t="s">
        <v>25</v>
      </c>
    </row>
    <row r="7" spans="1:6" ht="12.75">
      <c r="A7" t="s">
        <v>26</v>
      </c>
      <c r="B7" s="12" t="s">
        <v>27</v>
      </c>
      <c r="C7">
        <v>3321.6</v>
      </c>
      <c r="D7" s="12" t="s">
        <v>28</v>
      </c>
      <c r="E7" s="12" t="s">
        <v>29</v>
      </c>
      <c r="F7">
        <v>0</v>
      </c>
    </row>
    <row r="8" spans="1:2" ht="12.75">
      <c r="A8" t="s">
        <v>30</v>
      </c>
      <c r="B8">
        <v>-110674.97</v>
      </c>
    </row>
    <row r="9" spans="1:7" ht="12.75">
      <c r="A9" t="s">
        <v>31</v>
      </c>
      <c r="B9">
        <v>22301</v>
      </c>
      <c r="C9">
        <v>50400.26</v>
      </c>
      <c r="D9">
        <v>41324.58</v>
      </c>
      <c r="E9">
        <v>44217.3</v>
      </c>
      <c r="F9">
        <v>20816.54</v>
      </c>
      <c r="G9">
        <v>27686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2021-03-19T05:20:43Z</cp:lastPrinted>
  <dcterms:created xsi:type="dcterms:W3CDTF">2013-02-11T07:55:36Z</dcterms:created>
  <dcterms:modified xsi:type="dcterms:W3CDTF">2021-03-29T03:24:11Z</dcterms:modified>
  <cp:category/>
  <cp:version/>
  <cp:contentType/>
  <cp:contentStatus/>
</cp:coreProperties>
</file>