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<sst xmlns="http://schemas.openxmlformats.org/spreadsheetml/2006/main" count="79" uniqueCount="73">
  <si>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</si>
  <si>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</si>
  <si>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</si>
  <si>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</si>
  <si>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</si>
  <si>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</si>
  <si>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</si>
  <si>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</si>
  <si>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</si>
  <si>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</si>
  <si>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</si>
  <si>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</si>
  <si>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</si>
  <si>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</si>
  <si>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</si>
  <si>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</si>
  <si>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</si>
  <si>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</si>
  <si>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</si>
  <si>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</si>
  <si>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</si>
  <si>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</si>
  <si>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ул.Маяковского, 10/1</t>
  </si>
  <si>
    <t>01.01.2021г.</t>
  </si>
  <si>
    <t>31.12.2021г.</t>
  </si>
  <si>
    <t>Ганиев Д.М.</t>
  </si>
  <si>
    <t>Query3</t>
  </si>
  <si>
    <t>1970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</si>
  <si>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</si>
  <si>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</si>
  <si>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</si>
  <si>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</si>
  <si>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</si>
  <si>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</si>
  <si>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</si>
  <si>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</si>
  <si>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межпанельных швов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</si>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</sst>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G74" sqref="G7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8.8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ул.Маяковского, 10/1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1970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2597.3</v>
      </c>
      <c r="I6" s="24"/>
    </row>
    <row r="7" spans="2:9" ht="12.75">
      <c r="B7" s="23" t="s">
        <v>7</v>
      </c>
      <c r="C7" s="23"/>
      <c r="D7" s="23"/>
      <c r="E7" s="23"/>
      <c r="F7" s="23"/>
      <c r="G7" s="23"/>
      <c r="H7" s="24" t="str">
        <f>Query3_ETAG</f>
        <v>5</v>
      </c>
      <c r="I7" s="24"/>
    </row>
    <row r="8" spans="2:9" ht="12.75">
      <c r="B8" s="23" t="s">
        <v>8</v>
      </c>
      <c r="C8" s="23"/>
      <c r="D8" s="23"/>
      <c r="E8" s="23"/>
      <c r="F8" s="23"/>
      <c r="G8" s="23"/>
      <c r="H8" s="24" t="str">
        <f>Query3_KOLVOFLAT</f>
        <v>60</v>
      </c>
      <c r="I8" s="24"/>
    </row>
    <row r="9" spans="2:9" ht="12.75">
      <c r="B9" s="23" t="s">
        <v>9</v>
      </c>
      <c r="C9" s="23"/>
      <c r="D9" s="23"/>
      <c r="E9" s="23"/>
      <c r="F9" s="23"/>
      <c r="G9" s="23"/>
      <c r="H9" s="26">
        <f>Query4_SALDO</f>
        <v>166445.76</v>
      </c>
      <c r="I9" s="26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246073.25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25997.88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7831.3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1856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25532.11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184855.96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46613.19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14212.44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9061.33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23339.42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27944.61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2086.65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1275.78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9109.27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3698.72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9559.69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2214.5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56227.03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56227.03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52362.92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20661.59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31701.33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11491.13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6650.4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4840.73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18144.55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794.74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1290.43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13639.18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2420.2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23429.6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482286.28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397770.56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353008.45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8708.16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15235.69</v>
      </c>
      <c r="I46" s="22"/>
    </row>
    <row r="47" spans="2:10" ht="12.75" customHeight="1">
      <c r="B47" s="27" t="s">
        <v>68</v>
      </c>
      <c r="C47" s="28"/>
      <c r="D47" s="28"/>
      <c r="E47" s="28"/>
      <c r="F47" s="28"/>
      <c r="G47" s="29"/>
      <c r="H47" s="21">
        <v>406478.72</v>
      </c>
      <c r="I47" s="22"/>
      <c r="J47" s="16"/>
    </row>
    <row r="48" spans="2:10" ht="12.75" customHeight="1">
      <c r="B48" s="27" t="s">
        <v>69</v>
      </c>
      <c r="C48" s="28"/>
      <c r="D48" s="28"/>
      <c r="E48" s="28"/>
      <c r="F48" s="28"/>
      <c r="G48" s="29"/>
      <c r="H48" s="21">
        <v>368244.14</v>
      </c>
      <c r="I48" s="22"/>
      <c r="J48" s="16"/>
    </row>
    <row r="49" spans="2:10" ht="12.75" customHeight="1">
      <c r="B49" s="27" t="s">
        <v>70</v>
      </c>
      <c r="C49" s="28"/>
      <c r="D49" s="28"/>
      <c r="E49" s="28"/>
      <c r="F49" s="28"/>
      <c r="G49" s="29"/>
      <c r="H49" s="21">
        <v>-75807.56000000006</v>
      </c>
      <c r="I49" s="22"/>
      <c r="J49" s="16"/>
    </row>
    <row r="50" spans="2:9" ht="12.75" customHeight="1">
      <c r="B50" s="27" t="s">
        <v>71</v>
      </c>
      <c r="C50" s="28"/>
      <c r="D50" s="28"/>
      <c r="E50" s="28"/>
      <c r="F50" s="28"/>
      <c r="G50" s="29"/>
      <c r="H50" s="21">
        <v>140856.32</v>
      </c>
      <c r="I50" s="22"/>
    </row>
    <row r="51" spans="2:9" ht="12.75" customHeight="1">
      <c r="B51" s="27" t="s">
        <v>72</v>
      </c>
      <c r="C51" s="28"/>
      <c r="D51" s="28"/>
      <c r="E51" s="28"/>
      <c r="F51" s="28"/>
      <c r="G51" s="29"/>
      <c r="H51" s="21">
        <v>88273.3</v>
      </c>
      <c r="I51" s="22"/>
    </row>
    <row r="52" spans="2:7" ht="15">
      <c r="B52" s="25" t="s">
        <v>10</v>
      </c>
      <c r="C52" s="25"/>
      <c r="D52" s="25"/>
      <c r="E52" s="25"/>
      <c r="F52" s="25"/>
      <c r="G52" s="25"/>
    </row>
    <row r="53" spans="2:7" ht="15">
      <c r="B53" s="3"/>
      <c r="C53" s="3"/>
      <c r="D53" s="3"/>
      <c r="E53" s="3"/>
      <c r="F53" s="3"/>
      <c r="G53" s="3"/>
    </row>
    <row r="54" spans="2:7" ht="15">
      <c r="B54" s="7" t="s">
        <v>11</v>
      </c>
      <c r="C54" s="8" t="s">
        <v>12</v>
      </c>
      <c r="D54" s="6"/>
      <c r="E54" s="6"/>
      <c r="F54" s="6"/>
      <c r="G54" s="3"/>
    </row>
    <row r="55" spans="2:9" ht="12.75">
      <c r="B55" s="18" t="s">
        <v>13</v>
      </c>
      <c r="C55" s="18"/>
      <c r="D55" s="18"/>
      <c r="E55" s="18"/>
      <c r="F55" s="18"/>
      <c r="G55" s="18"/>
      <c r="H55" s="17">
        <f>Query5_S_PR_VODA</f>
        <v>9507</v>
      </c>
      <c r="I55" s="17"/>
    </row>
    <row r="56" spans="2:9" ht="12.75">
      <c r="B56" s="18" t="s">
        <v>14</v>
      </c>
      <c r="C56" s="18"/>
      <c r="D56" s="18"/>
      <c r="E56" s="18"/>
      <c r="F56" s="18"/>
      <c r="G56" s="18"/>
      <c r="H56" s="17">
        <f>Query5_S_N_VODA</f>
        <v>9827.46</v>
      </c>
      <c r="I56" s="17"/>
    </row>
    <row r="57" spans="2:9" ht="12.75">
      <c r="B57" s="19" t="s">
        <v>19</v>
      </c>
      <c r="C57" s="19"/>
      <c r="D57" s="19"/>
      <c r="E57" s="19"/>
      <c r="F57" s="19"/>
      <c r="G57" s="19"/>
      <c r="H57" s="17">
        <f>H56-H55</f>
        <v>320.4599999999991</v>
      </c>
      <c r="I57" s="17"/>
    </row>
    <row r="58" spans="2:9" ht="12.75">
      <c r="B58" s="19"/>
      <c r="C58" s="19"/>
      <c r="D58" s="19"/>
      <c r="E58" s="19"/>
      <c r="F58" s="19"/>
      <c r="G58" s="19"/>
      <c r="H58" s="9"/>
      <c r="I58" s="9"/>
    </row>
    <row r="59" spans="2:3" ht="15">
      <c r="B59" s="4"/>
      <c r="C59" s="5"/>
    </row>
    <row r="60" spans="2:5" ht="15">
      <c r="B60" s="7" t="s">
        <v>15</v>
      </c>
      <c r="C60" s="10" t="s">
        <v>16</v>
      </c>
      <c r="D60" s="2"/>
      <c r="E60" s="2"/>
    </row>
    <row r="61" spans="2:9" ht="12.75">
      <c r="B61" s="18" t="s">
        <v>13</v>
      </c>
      <c r="C61" s="18"/>
      <c r="D61" s="18"/>
      <c r="E61" s="18"/>
      <c r="F61" s="18"/>
      <c r="G61" s="18"/>
      <c r="H61" s="17">
        <f>Query5_S_PR_TEPLO</f>
        <v>18767.41</v>
      </c>
      <c r="I61" s="17"/>
    </row>
    <row r="62" spans="2:9" ht="12.75">
      <c r="B62" s="18" t="s">
        <v>14</v>
      </c>
      <c r="C62" s="18"/>
      <c r="D62" s="18"/>
      <c r="E62" s="18"/>
      <c r="F62" s="18"/>
      <c r="G62" s="18"/>
      <c r="H62" s="17">
        <f>Query5_S_N_TEPLO</f>
        <v>18711.28</v>
      </c>
      <c r="I62" s="17"/>
    </row>
    <row r="63" spans="2:9" ht="15">
      <c r="B63" s="19" t="s">
        <v>19</v>
      </c>
      <c r="C63" s="19"/>
      <c r="D63" s="19"/>
      <c r="E63" s="19"/>
      <c r="F63" s="19"/>
      <c r="G63" s="12"/>
      <c r="H63" s="17">
        <f>H62-H61</f>
        <v>-56.13000000000102</v>
      </c>
      <c r="I63" s="17"/>
    </row>
    <row r="64" spans="2:9" ht="15">
      <c r="B64" s="19"/>
      <c r="C64" s="19"/>
      <c r="D64" s="19"/>
      <c r="E64" s="19"/>
      <c r="F64" s="19"/>
      <c r="G64" s="12"/>
      <c r="H64" s="9"/>
      <c r="I64" s="9"/>
    </row>
    <row r="65" spans="2:3" ht="15">
      <c r="B65" s="4"/>
      <c r="C65" s="5"/>
    </row>
    <row r="66" spans="2:4" ht="15">
      <c r="B66" s="7" t="s">
        <v>17</v>
      </c>
      <c r="C66" s="10" t="s">
        <v>18</v>
      </c>
      <c r="D66" s="2"/>
    </row>
    <row r="67" spans="2:9" ht="12.75">
      <c r="B67" s="18" t="s">
        <v>13</v>
      </c>
      <c r="C67" s="18"/>
      <c r="D67" s="18"/>
      <c r="E67" s="18"/>
      <c r="F67" s="18"/>
      <c r="G67" s="18"/>
      <c r="H67" s="17">
        <f>Query5_S_PR_ELVO</f>
        <v>56176.5</v>
      </c>
      <c r="I67" s="17"/>
    </row>
    <row r="68" spans="2:9" ht="12.75">
      <c r="B68" s="18" t="s">
        <v>14</v>
      </c>
      <c r="C68" s="18"/>
      <c r="D68" s="18"/>
      <c r="E68" s="18"/>
      <c r="F68" s="18"/>
      <c r="G68" s="18"/>
      <c r="H68" s="17">
        <f>Query5_S_N_ELVO</f>
        <v>11289.34</v>
      </c>
      <c r="I68" s="17"/>
    </row>
    <row r="69" spans="2:9" ht="12.75">
      <c r="B69" s="19" t="s">
        <v>19</v>
      </c>
      <c r="C69" s="19"/>
      <c r="D69" s="19"/>
      <c r="E69" s="19"/>
      <c r="F69" s="19"/>
      <c r="G69" s="19"/>
      <c r="H69" s="17">
        <f>H68-H67</f>
        <v>-44887.16</v>
      </c>
      <c r="I69" s="17"/>
    </row>
    <row r="70" spans="2:9" ht="12.75">
      <c r="B70" s="19"/>
      <c r="C70" s="19"/>
      <c r="D70" s="19"/>
      <c r="E70" s="19"/>
      <c r="F70" s="19"/>
      <c r="G70" s="19"/>
      <c r="H70" s="9"/>
      <c r="I70" s="9"/>
    </row>
    <row r="71" spans="2:9" ht="15">
      <c r="B71" s="11"/>
      <c r="C71" s="11"/>
      <c r="D71" s="11"/>
      <c r="E71" s="11"/>
      <c r="F71" s="11"/>
      <c r="G71" s="11"/>
      <c r="H71" s="9"/>
      <c r="I71" s="9"/>
    </row>
  </sheetData>
  <sheetProtection/>
  <mergeCells count="115">
    <mergeCell ref="B46:G46"/>
    <mergeCell ref="H46:I46"/>
    <mergeCell ref="B47:G47"/>
    <mergeCell ref="H47:I47"/>
    <mergeCell ref="B51:G51"/>
    <mergeCell ref="H51:I51"/>
    <mergeCell ref="B48:G48"/>
    <mergeCell ref="H48:I48"/>
    <mergeCell ref="B49:G49"/>
    <mergeCell ref="H49:I49"/>
    <mergeCell ref="B50:G50"/>
    <mergeCell ref="H50:I50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H11:I11"/>
    <mergeCell ref="B13:G13"/>
    <mergeCell ref="H13:I13"/>
    <mergeCell ref="B14:G14"/>
    <mergeCell ref="H14:I14"/>
    <mergeCell ref="B15:G15"/>
    <mergeCell ref="H15:I15"/>
    <mergeCell ref="B69:F70"/>
    <mergeCell ref="G69:G70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7:I57"/>
    <mergeCell ref="H7:I7"/>
    <mergeCell ref="H8:I8"/>
    <mergeCell ref="B52:G52"/>
    <mergeCell ref="H9:I9"/>
    <mergeCell ref="H55:I55"/>
    <mergeCell ref="H56:I56"/>
    <mergeCell ref="B55:G55"/>
    <mergeCell ref="B10:G10"/>
    <mergeCell ref="H10:I10"/>
    <mergeCell ref="H12:I12"/>
    <mergeCell ref="H61:I61"/>
    <mergeCell ref="H62:I62"/>
    <mergeCell ref="H63:I63"/>
    <mergeCell ref="H69:I69"/>
    <mergeCell ref="B67:G67"/>
    <mergeCell ref="H67:I67"/>
    <mergeCell ref="H68:I68"/>
    <mergeCell ref="B68:G68"/>
    <mergeCell ref="B57:F58"/>
    <mergeCell ref="B63:F64"/>
    <mergeCell ref="B56:G56"/>
    <mergeCell ref="B61:G61"/>
    <mergeCell ref="B62:G62"/>
    <mergeCell ref="G57:G58"/>
  </mergeCells>
  <printOptions/>
  <pageMargins left="0.75" right="0.75" top="1" bottom="1" header="0.5" footer="0.5"/>
  <pageSetup horizontalDpi="600" verticalDpi="600" orientation="portrait" paperSize="9" scale="94" r:id="rId1"/>
  <rowBreaks count="1" manualBreakCount="1">
    <brk id="5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4618</v>
      </c>
      <c r="C6" s="14" t="s">
        <v>22</v>
      </c>
      <c r="D6" s="14" t="s">
        <v>23</v>
      </c>
      <c r="E6" s="14" t="s">
        <v>24</v>
      </c>
      <c r="F6" s="15">
        <v>44197</v>
      </c>
      <c r="G6" s="15">
        <v>44561</v>
      </c>
      <c r="H6" s="14" t="s">
        <v>25</v>
      </c>
    </row>
    <row r="7" spans="1:6" ht="12.75">
      <c r="A7" t="s">
        <v>26</v>
      </c>
      <c r="B7" s="14" t="s">
        <v>27</v>
      </c>
      <c r="C7">
        <v>2597.3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166445.76</v>
      </c>
    </row>
    <row r="9" spans="1:7" ht="12.75">
      <c r="A9" t="s">
        <v>31</v>
      </c>
      <c r="B9">
        <v>9827.46</v>
      </c>
      <c r="C9">
        <v>9507</v>
      </c>
      <c r="D9">
        <v>18711.28</v>
      </c>
      <c r="E9">
        <v>18767.41</v>
      </c>
      <c r="F9">
        <v>11289.34</v>
      </c>
      <c r="G9">
        <v>56176.5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2022-03-15T09:55:33Z</cp:lastPrinted>
  <dcterms:created xsi:type="dcterms:W3CDTF">2013-02-11T07:55:36Z</dcterms:created>
  <dcterms:modified xsi:type="dcterms:W3CDTF">2022-03-24T11:54:38Z</dcterms:modified>
  <cp:category/>
  <cp:version/>
  <cp:contentType/>
  <cp:contentStatus/>
</cp:coreProperties>
</file>