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0" windowWidth="19420" windowHeight="9980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<sst xmlns="http://schemas.openxmlformats.org/spreadsheetml/2006/main" count="80" uniqueCount="74">
  <si>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</si>
  <si>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</si>
  <si>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</si>
  <si>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</si>
  <si>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</si>
  <si>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</si>
  <si>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</si>
  <si>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</si>
  <si>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</si>
  <si>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</si>
  <si>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</si>
  <si>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</si>
  <si>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</si>
  <si>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</si>
  <si>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</si>
  <si>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</si>
  <si>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</si>
  <si>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</si>
  <si>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</si>
  <si>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</si>
  <si>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</si>
  <si>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</si>
  <si>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</si>
  <si>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ул.Свободы, 14</t>
  </si>
  <si>
    <t>01.01.2020г.</t>
  </si>
  <si>
    <t>31.12.2020г.</t>
  </si>
  <si>
    <t>Шамматов И.Т.</t>
  </si>
  <si>
    <t>Query3</t>
  </si>
  <si>
    <t>1960</t>
  </si>
  <si>
    <t>5</t>
  </si>
  <si>
    <t>40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</si>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</sst>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3"/>
  <sheetViews>
    <sheetView tabSelected="1" zoomScalePageLayoutView="0" workbookViewId="0" topLeftCell="A67">
      <selection activeCell="A74" sqref="A74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50390625" style="0" customWidth="1"/>
  </cols>
  <sheetData>
    <row r="1" ht="13.5">
      <c r="C1" s="1" t="s">
        <v>0</v>
      </c>
    </row>
    <row r="2" ht="13.5">
      <c r="C2" s="1" t="str">
        <f>Query2_BLDNNAME</f>
        <v>ул.Свободы, 14</v>
      </c>
    </row>
    <row r="3" spans="3:8" ht="13.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3.5">
      <c r="C4" s="1"/>
      <c r="E4" s="1"/>
      <c r="F4" s="1"/>
      <c r="G4" s="1"/>
      <c r="H4" s="1"/>
    </row>
    <row r="5" spans="2:9" ht="12">
      <c r="B5" s="24" t="s">
        <v>5</v>
      </c>
      <c r="C5" s="24"/>
      <c r="D5" s="24"/>
      <c r="E5" s="24"/>
      <c r="F5" s="24"/>
      <c r="G5" s="24"/>
      <c r="H5" s="23" t="str">
        <f>Query3_GODPOSTR</f>
        <v>1960</v>
      </c>
      <c r="I5" s="23"/>
    </row>
    <row r="6" spans="2:9" ht="12">
      <c r="B6" s="24" t="s">
        <v>6</v>
      </c>
      <c r="C6" s="24"/>
      <c r="D6" s="24"/>
      <c r="E6" s="24"/>
      <c r="F6" s="24"/>
      <c r="G6" s="24"/>
      <c r="H6" s="23">
        <f>Query3_TOTALAREA</f>
        <v>1594</v>
      </c>
      <c r="I6" s="23"/>
    </row>
    <row r="7" spans="2:9" ht="12">
      <c r="B7" s="27" t="s">
        <v>10</v>
      </c>
      <c r="C7" s="28"/>
      <c r="D7" s="28"/>
      <c r="E7" s="28"/>
      <c r="F7" s="28"/>
      <c r="G7" s="29"/>
      <c r="H7" s="23">
        <f>Query3_AREANEJIL</f>
        <v>256.7</v>
      </c>
      <c r="I7" s="23"/>
    </row>
    <row r="8" spans="2:9" ht="12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">
      <c r="B9" s="24" t="s">
        <v>8</v>
      </c>
      <c r="C9" s="24"/>
      <c r="D9" s="24"/>
      <c r="E9" s="24"/>
      <c r="F9" s="24"/>
      <c r="G9" s="24"/>
      <c r="H9" s="23" t="str">
        <f>Query3_KOLVOFLAT</f>
        <v>40</v>
      </c>
      <c r="I9" s="23"/>
    </row>
    <row r="10" spans="2:9" ht="12">
      <c r="B10" s="24" t="s">
        <v>9</v>
      </c>
      <c r="C10" s="24"/>
      <c r="D10" s="24"/>
      <c r="E10" s="24"/>
      <c r="F10" s="24"/>
      <c r="G10" s="24"/>
      <c r="H10" s="30">
        <f>Query4_SALDO</f>
        <v>-433758.92</v>
      </c>
      <c r="I10" s="30"/>
    </row>
    <row r="11" spans="2:9" ht="13.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22883.14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14000.14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1320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7563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68763.83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9892.88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20623.03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29548.84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8699.08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12426.26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1321.55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1927.2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343.94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1187.14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7646.43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45150.71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45150.71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76879.84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221.07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9530.97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67127.8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7564.64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7564.64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9817.94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515.46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713.86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7292.07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1296.55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28405.24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271891.6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260215.25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198671.73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6267.48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5574.39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31087.44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18883.19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297570.17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223129.31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25678.570000000007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23404.8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11505.24</v>
      </c>
      <c r="I52" s="21"/>
    </row>
    <row r="53" spans="2:7" ht="14.25">
      <c r="B53" s="26" t="s">
        <v>11</v>
      </c>
      <c r="C53" s="26"/>
      <c r="D53" s="26"/>
      <c r="E53" s="26"/>
      <c r="F53" s="26"/>
      <c r="G53" s="26"/>
    </row>
    <row r="54" spans="2:7" ht="14.25">
      <c r="B54" s="3"/>
      <c r="C54" s="3"/>
      <c r="D54" s="3"/>
      <c r="E54" s="3"/>
      <c r="F54" s="3"/>
      <c r="G54" s="3"/>
    </row>
    <row r="55" spans="2:7" ht="14.25">
      <c r="B55" s="8" t="s">
        <v>12</v>
      </c>
      <c r="C55" s="9" t="s">
        <v>13</v>
      </c>
      <c r="D55" s="6"/>
      <c r="E55" s="6"/>
      <c r="F55" s="6"/>
      <c r="G55" s="3"/>
    </row>
    <row r="56" spans="2:9" ht="12">
      <c r="B56" s="31" t="s">
        <v>14</v>
      </c>
      <c r="C56" s="31"/>
      <c r="D56" s="31"/>
      <c r="E56" s="31"/>
      <c r="F56" s="31"/>
      <c r="G56" s="31"/>
      <c r="H56" s="25">
        <f>Query5_S_PR_VODA</f>
        <v>11669.78</v>
      </c>
      <c r="I56" s="25"/>
    </row>
    <row r="57" spans="2:9" ht="12">
      <c r="B57" s="31" t="s">
        <v>15</v>
      </c>
      <c r="C57" s="31"/>
      <c r="D57" s="31"/>
      <c r="E57" s="31"/>
      <c r="F57" s="31"/>
      <c r="G57" s="31"/>
      <c r="H57" s="25">
        <f>Query5_S_N_VODA</f>
        <v>5163.62</v>
      </c>
      <c r="I57" s="25"/>
    </row>
    <row r="58" spans="2:9" ht="12">
      <c r="B58" s="22" t="s">
        <v>20</v>
      </c>
      <c r="C58" s="22"/>
      <c r="D58" s="22"/>
      <c r="E58" s="22"/>
      <c r="F58" s="22"/>
      <c r="G58" s="22"/>
      <c r="H58" s="25">
        <f>H57-H56</f>
        <v>-6506.160000000001</v>
      </c>
      <c r="I58" s="25"/>
    </row>
    <row r="59" spans="2:9" ht="12">
      <c r="B59" s="22"/>
      <c r="C59" s="22"/>
      <c r="D59" s="22"/>
      <c r="E59" s="22"/>
      <c r="F59" s="22"/>
      <c r="G59" s="22"/>
      <c r="H59" s="10"/>
      <c r="I59" s="10"/>
    </row>
    <row r="60" spans="2:3" ht="14.25">
      <c r="B60" s="4"/>
      <c r="C60" s="5"/>
    </row>
    <row r="61" spans="2:5" ht="14.25">
      <c r="B61" s="8" t="s">
        <v>16</v>
      </c>
      <c r="C61" s="11" t="s">
        <v>17</v>
      </c>
      <c r="D61" s="2"/>
      <c r="E61" s="2"/>
    </row>
    <row r="62" spans="2:9" ht="12">
      <c r="B62" s="31" t="s">
        <v>14</v>
      </c>
      <c r="C62" s="31"/>
      <c r="D62" s="31"/>
      <c r="E62" s="31"/>
      <c r="F62" s="31"/>
      <c r="G62" s="31"/>
      <c r="H62" s="25">
        <f>Query5_S_PR_TEPLO</f>
        <v>10237.41</v>
      </c>
      <c r="I62" s="25"/>
    </row>
    <row r="63" spans="2:9" ht="12">
      <c r="B63" s="31" t="s">
        <v>15</v>
      </c>
      <c r="C63" s="31"/>
      <c r="D63" s="31"/>
      <c r="E63" s="31"/>
      <c r="F63" s="31"/>
      <c r="G63" s="31"/>
      <c r="H63" s="25">
        <f>Query5_S_N_TEPLO</f>
        <v>9567.67</v>
      </c>
      <c r="I63" s="25"/>
    </row>
    <row r="64" spans="2:9" ht="14.25">
      <c r="B64" s="22" t="s">
        <v>20</v>
      </c>
      <c r="C64" s="22"/>
      <c r="D64" s="22"/>
      <c r="E64" s="22"/>
      <c r="F64" s="22"/>
      <c r="G64" s="13"/>
      <c r="H64" s="25">
        <f>H63-H62</f>
        <v>-669.7399999999998</v>
      </c>
      <c r="I64" s="25"/>
    </row>
    <row r="65" spans="2:9" ht="14.25">
      <c r="B65" s="22"/>
      <c r="C65" s="22"/>
      <c r="D65" s="22"/>
      <c r="E65" s="22"/>
      <c r="F65" s="22"/>
      <c r="G65" s="13"/>
      <c r="H65" s="10"/>
      <c r="I65" s="10"/>
    </row>
    <row r="66" spans="2:3" ht="14.25">
      <c r="B66" s="4"/>
      <c r="C66" s="5"/>
    </row>
    <row r="67" spans="2:4" ht="14.25">
      <c r="B67" s="8" t="s">
        <v>18</v>
      </c>
      <c r="C67" s="11" t="s">
        <v>19</v>
      </c>
      <c r="D67" s="2"/>
    </row>
    <row r="68" spans="2:9" ht="12">
      <c r="B68" s="31" t="s">
        <v>14</v>
      </c>
      <c r="C68" s="31"/>
      <c r="D68" s="31"/>
      <c r="E68" s="31"/>
      <c r="F68" s="31"/>
      <c r="G68" s="31"/>
      <c r="H68" s="25">
        <f>Query5_S_PR_ELVO</f>
        <v>7552.71</v>
      </c>
      <c r="I68" s="25"/>
    </row>
    <row r="69" spans="2:9" ht="12">
      <c r="B69" s="31" t="s">
        <v>15</v>
      </c>
      <c r="C69" s="31"/>
      <c r="D69" s="31"/>
      <c r="E69" s="31"/>
      <c r="F69" s="31"/>
      <c r="G69" s="31"/>
      <c r="H69" s="25">
        <f>Query5_S_N_ELVO</f>
        <v>5678.73</v>
      </c>
      <c r="I69" s="25"/>
    </row>
    <row r="70" spans="2:9" ht="12">
      <c r="B70" s="22" t="s">
        <v>20</v>
      </c>
      <c r="C70" s="22"/>
      <c r="D70" s="22"/>
      <c r="E70" s="22"/>
      <c r="F70" s="22"/>
      <c r="G70" s="22"/>
      <c r="H70" s="25">
        <f>H69-H68</f>
        <v>-1873.9800000000005</v>
      </c>
      <c r="I70" s="25"/>
    </row>
    <row r="71" spans="2:9" ht="12">
      <c r="B71" s="22"/>
      <c r="C71" s="22"/>
      <c r="D71" s="22"/>
      <c r="E71" s="22"/>
      <c r="F71" s="22"/>
      <c r="G71" s="22"/>
      <c r="H71" s="10"/>
      <c r="I71" s="10"/>
    </row>
    <row r="72" spans="2:9" ht="14.25">
      <c r="B72" s="12"/>
      <c r="C72" s="12"/>
      <c r="D72" s="12"/>
      <c r="E72" s="12"/>
      <c r="F72" s="12"/>
      <c r="G72" s="12"/>
      <c r="H72" s="10"/>
      <c r="I72" s="10"/>
    </row>
    <row r="73" spans="2:7" ht="14.25">
      <c r="B73" s="7"/>
      <c r="C73" s="7"/>
      <c r="D73" s="7"/>
      <c r="E73" s="7"/>
      <c r="F73" s="7"/>
      <c r="G73" s="7"/>
    </row>
  </sheetData>
  <sheetProtection/>
  <mergeCells count="117"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  <mergeCell ref="H57:I57"/>
    <mergeCell ref="B56:G56"/>
    <mergeCell ref="B11:G11"/>
    <mergeCell ref="H11:I11"/>
    <mergeCell ref="H13:I13"/>
    <mergeCell ref="H62:I62"/>
    <mergeCell ref="H63:I63"/>
    <mergeCell ref="H64:I64"/>
    <mergeCell ref="B10:G10"/>
    <mergeCell ref="H6:I6"/>
    <mergeCell ref="H58:I58"/>
    <mergeCell ref="H8:I8"/>
    <mergeCell ref="H9:I9"/>
    <mergeCell ref="B53:G53"/>
    <mergeCell ref="B7:G7"/>
    <mergeCell ref="H7:I7"/>
    <mergeCell ref="H10:I10"/>
    <mergeCell ref="H56:I56"/>
    <mergeCell ref="G58:G59"/>
    <mergeCell ref="B70:F71"/>
    <mergeCell ref="G70:G71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1:G51"/>
    <mergeCell ref="H51:I51"/>
    <mergeCell ref="B52:G52"/>
    <mergeCell ref="H52:I52"/>
    <mergeCell ref="B48:G48"/>
    <mergeCell ref="H48:I48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">
      <c r="A5" s="14" t="s">
        <v>21</v>
      </c>
      <c r="B5" t="e">
        <f>XLR_ERRNAME</f>
        <v>#NAME?</v>
      </c>
    </row>
    <row r="6" spans="1:8" ht="12">
      <c r="A6" t="s">
        <v>22</v>
      </c>
      <c r="B6">
        <v>4846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">
      <c r="A7" t="s">
        <v>27</v>
      </c>
      <c r="B7" s="15" t="s">
        <v>28</v>
      </c>
      <c r="C7">
        <v>1594</v>
      </c>
      <c r="D7" s="15" t="s">
        <v>29</v>
      </c>
      <c r="E7" s="15" t="s">
        <v>30</v>
      </c>
      <c r="F7">
        <v>256.7</v>
      </c>
    </row>
    <row r="8" spans="1:2" ht="12">
      <c r="A8" t="s">
        <v>31</v>
      </c>
      <c r="B8">
        <v>-433758.92</v>
      </c>
    </row>
    <row r="9" spans="1:7" ht="12">
      <c r="A9" t="s">
        <v>32</v>
      </c>
      <c r="B9">
        <v>5163.62</v>
      </c>
      <c r="C9">
        <v>11669.78</v>
      </c>
      <c r="D9">
        <v>9567.67</v>
      </c>
      <c r="E9">
        <v>10237.41</v>
      </c>
      <c r="F9">
        <v>5678.73</v>
      </c>
      <c r="G9">
        <v>7552.71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2021-03-26T07:03:55Z</dcterms:modified>
  <cp:category/>
  <cp:version/>
  <cp:contentType/>
  <cp:contentStatus/>
</cp:coreProperties>
</file>