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'Лист1'!$A$12:$I$53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<sst xmlns="http://schemas.openxmlformats.org/spreadsheetml/2006/main" count="81" uniqueCount="75">
  <si>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</si>
  <si>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</si>
  <si>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</si>
  <si>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</si>
  <si>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</si>
  <si>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</si>
  <si>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</si>
  <si>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</si>
  <si>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</si>
  <si>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</si>
  <si>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</si>
  <si>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</si>
  <si>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</si>
  <si>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</si>
  <si>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</si>
  <si>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</si>
  <si>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</si>
  <si>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</si>
  <si>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</si>
  <si>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</si>
  <si>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</si>
  <si>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</si>
  <si>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</si>
  <si>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ул.Мушникова, 13/5</t>
  </si>
  <si>
    <t>01.01.2020г.</t>
  </si>
  <si>
    <t>31.12.2020г.</t>
  </si>
  <si>
    <t>Шамматов И.Т.</t>
  </si>
  <si>
    <t>Query3</t>
  </si>
  <si>
    <t>2001</t>
  </si>
  <si>
    <t>9</t>
  </si>
  <si>
    <t>72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</si>
  <si>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</si>
  <si>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</si>
  <si>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</si>
  <si>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</si>
  <si>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--Обслуживание нас.установок</t>
  </si>
  <si>
    <t xml:space="preserve">   --Очистка надподъездных козырьков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</si>
  <si>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</si>
  <si>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</si>
  <si>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</si>
  <si>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</si>
  <si>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</si>
  <si>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</si>
  <si>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</si>
  <si>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</si>
  <si>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</si>
  <si>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</si>
  <si>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</si>
  <si>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</si>
  <si>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</si>
  <si>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</si>
  <si>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</si>
  <si>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</si>
  <si>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</si>
  <si>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</si>
  <si>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</si>
  <si>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</si>
  <si>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</si>
  <si>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</si>
  <si>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</si>
  <si>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</si>
  <si>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</si>
  <si>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</si>
  <si>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</si>
  <si>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</si>
  <si>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</si>
  <si>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</si>
  <si>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</si>
  <si>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</si>
  <si>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</si>
  <si>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</si>
  <si>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</si>
  <si>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</si>
  <si>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освидетельствование лифта</t>
  </si>
  <si>
    <t xml:space="preserve">   --Техническое обслуживание лифтов за 2020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</si>
</sst>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3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3"/>
  <sheetViews>
    <sheetView tabSelected="1" zoomScalePageLayoutView="0" workbookViewId="0" topLeftCell="A1">
      <selection activeCell="L38" sqref="L38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5.125" style="0" customWidth="1"/>
    <col min="10" max="10" width="10.125" style="0" bestFit="1" customWidth="1"/>
  </cols>
  <sheetData>
    <row r="1" ht="15">
      <c r="C1" s="1" t="s">
        <v>0</v>
      </c>
    </row>
    <row r="2" ht="15">
      <c r="C2" s="1" t="str">
        <f>Query2_BLDNNAME</f>
        <v>ул.Мушникова, 13/5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6" t="s">
        <v>5</v>
      </c>
      <c r="C5" s="26"/>
      <c r="D5" s="26"/>
      <c r="E5" s="26"/>
      <c r="F5" s="26"/>
      <c r="G5" s="26"/>
      <c r="H5" s="25" t="str">
        <f>Query3_GODPOSTR</f>
        <v>2001</v>
      </c>
      <c r="I5" s="25"/>
    </row>
    <row r="6" spans="2:9" ht="12.75">
      <c r="B6" s="26" t="s">
        <v>6</v>
      </c>
      <c r="C6" s="26"/>
      <c r="D6" s="26"/>
      <c r="E6" s="26"/>
      <c r="F6" s="26"/>
      <c r="G6" s="26"/>
      <c r="H6" s="25">
        <f>Query3_TOTALAREA</f>
        <v>4137.7</v>
      </c>
      <c r="I6" s="25"/>
    </row>
    <row r="7" spans="2:9" ht="12.75" hidden="1">
      <c r="B7" s="29" t="s">
        <v>10</v>
      </c>
      <c r="C7" s="30"/>
      <c r="D7" s="30"/>
      <c r="E7" s="30"/>
      <c r="F7" s="30"/>
      <c r="G7" s="31"/>
      <c r="H7" s="25">
        <f>Query3_AREANEJIL</f>
        <v>0</v>
      </c>
      <c r="I7" s="25"/>
    </row>
    <row r="8" spans="2:9" ht="12.75">
      <c r="B8" s="26" t="s">
        <v>7</v>
      </c>
      <c r="C8" s="26"/>
      <c r="D8" s="26"/>
      <c r="E8" s="26"/>
      <c r="F8" s="26"/>
      <c r="G8" s="26"/>
      <c r="H8" s="25" t="str">
        <f>Query3_ETAG</f>
        <v>9</v>
      </c>
      <c r="I8" s="25"/>
    </row>
    <row r="9" spans="2:9" ht="12.75">
      <c r="B9" s="26" t="s">
        <v>8</v>
      </c>
      <c r="C9" s="26"/>
      <c r="D9" s="26"/>
      <c r="E9" s="26"/>
      <c r="F9" s="26"/>
      <c r="G9" s="26"/>
      <c r="H9" s="25" t="str">
        <f>Query3_KOLVOFLAT</f>
        <v>72</v>
      </c>
      <c r="I9" s="25"/>
    </row>
    <row r="10" spans="2:9" ht="12.75">
      <c r="B10" s="26" t="s">
        <v>9</v>
      </c>
      <c r="C10" s="26"/>
      <c r="D10" s="26"/>
      <c r="E10" s="26"/>
      <c r="F10" s="26"/>
      <c r="G10" s="26"/>
      <c r="H10" s="32">
        <f>Query4_SALDO</f>
        <v>139916.86</v>
      </c>
      <c r="I10" s="32"/>
    </row>
    <row r="11" spans="2:9" ht="15">
      <c r="B11" s="34" t="s">
        <v>3</v>
      </c>
      <c r="C11" s="34"/>
      <c r="D11" s="34"/>
      <c r="E11" s="34"/>
      <c r="F11" s="34"/>
      <c r="G11" s="34"/>
      <c r="H11" s="34" t="s">
        <v>4</v>
      </c>
      <c r="I11" s="34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62854.76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23532.5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39162.42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159.84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97756.32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22641.6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14974.37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52030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8110.35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150662.01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2882.55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2288.16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424.87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7646.43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289.84</v>
      </c>
      <c r="I26" s="21"/>
    </row>
    <row r="27" spans="2:9" ht="12.75" customHeight="1">
      <c r="B27" s="17" t="s">
        <v>74</v>
      </c>
      <c r="C27" s="18"/>
      <c r="D27" s="18"/>
      <c r="E27" s="18"/>
      <c r="F27" s="18"/>
      <c r="G27" s="19"/>
      <c r="H27" s="20">
        <v>128750.16</v>
      </c>
      <c r="I27" s="21"/>
    </row>
    <row r="28" spans="2:9" ht="12.75" customHeight="1">
      <c r="B28" s="22" t="s">
        <v>73</v>
      </c>
      <c r="C28" s="23"/>
      <c r="D28" s="23"/>
      <c r="E28" s="23"/>
      <c r="F28" s="23"/>
      <c r="G28" s="24"/>
      <c r="H28" s="20">
        <v>8380</v>
      </c>
      <c r="I28" s="21"/>
    </row>
    <row r="29" spans="2:9" ht="12.75" customHeight="1">
      <c r="B29" s="17" t="s">
        <v>48</v>
      </c>
      <c r="C29" s="18"/>
      <c r="D29" s="18"/>
      <c r="E29" s="18"/>
      <c r="F29" s="18"/>
      <c r="G29" s="19"/>
      <c r="H29" s="20">
        <v>77598</v>
      </c>
      <c r="I29" s="21"/>
    </row>
    <row r="30" spans="2:9" ht="12.75" customHeight="1">
      <c r="B30" s="17" t="s">
        <v>49</v>
      </c>
      <c r="C30" s="18"/>
      <c r="D30" s="18"/>
      <c r="E30" s="18"/>
      <c r="F30" s="18"/>
      <c r="G30" s="19"/>
      <c r="H30" s="20">
        <v>77598</v>
      </c>
      <c r="I30" s="21"/>
    </row>
    <row r="31" spans="2:9" ht="12.75" customHeight="1">
      <c r="B31" s="17" t="s">
        <v>50</v>
      </c>
      <c r="C31" s="18"/>
      <c r="D31" s="18"/>
      <c r="E31" s="18"/>
      <c r="F31" s="18"/>
      <c r="G31" s="19"/>
      <c r="H31" s="20">
        <v>183769.96</v>
      </c>
      <c r="I31" s="21"/>
    </row>
    <row r="32" spans="2:9" ht="12.75" customHeight="1">
      <c r="B32" s="17" t="s">
        <v>51</v>
      </c>
      <c r="C32" s="18"/>
      <c r="D32" s="18"/>
      <c r="E32" s="18"/>
      <c r="F32" s="18"/>
      <c r="G32" s="19"/>
      <c r="H32" s="20">
        <v>12108.88</v>
      </c>
      <c r="I32" s="21"/>
    </row>
    <row r="33" spans="2:9" ht="12.75" customHeight="1">
      <c r="B33" s="17" t="s">
        <v>52</v>
      </c>
      <c r="C33" s="18"/>
      <c r="D33" s="18"/>
      <c r="E33" s="18"/>
      <c r="F33" s="18"/>
      <c r="G33" s="19"/>
      <c r="H33" s="20">
        <v>68600.41</v>
      </c>
      <c r="I33" s="21"/>
    </row>
    <row r="34" spans="2:9" ht="12.75" customHeight="1">
      <c r="B34" s="17" t="s">
        <v>53</v>
      </c>
      <c r="C34" s="18"/>
      <c r="D34" s="18"/>
      <c r="E34" s="18"/>
      <c r="F34" s="18"/>
      <c r="G34" s="19"/>
      <c r="H34" s="20">
        <v>103060.67</v>
      </c>
      <c r="I34" s="21"/>
    </row>
    <row r="35" spans="2:9" ht="12.75" customHeight="1">
      <c r="B35" s="17" t="s">
        <v>54</v>
      </c>
      <c r="C35" s="18"/>
      <c r="D35" s="18"/>
      <c r="E35" s="18"/>
      <c r="F35" s="18"/>
      <c r="G35" s="19"/>
      <c r="H35" s="20">
        <v>13313.88</v>
      </c>
      <c r="I35" s="21"/>
    </row>
    <row r="36" spans="2:9" ht="12.75" customHeight="1">
      <c r="B36" s="17" t="s">
        <v>55</v>
      </c>
      <c r="C36" s="18"/>
      <c r="D36" s="18"/>
      <c r="E36" s="18"/>
      <c r="F36" s="18"/>
      <c r="G36" s="19"/>
      <c r="H36" s="20">
        <v>13313.88</v>
      </c>
      <c r="I36" s="21"/>
    </row>
    <row r="37" spans="2:9" ht="12.75" customHeight="1">
      <c r="B37" s="17" t="s">
        <v>56</v>
      </c>
      <c r="C37" s="18"/>
      <c r="D37" s="18"/>
      <c r="E37" s="18"/>
      <c r="F37" s="18"/>
      <c r="G37" s="19"/>
      <c r="H37" s="20">
        <v>21367.63</v>
      </c>
      <c r="I37" s="21"/>
    </row>
    <row r="38" spans="2:9" ht="12.75" customHeight="1">
      <c r="B38" s="17" t="s">
        <v>57</v>
      </c>
      <c r="C38" s="18"/>
      <c r="D38" s="18"/>
      <c r="E38" s="18"/>
      <c r="F38" s="18"/>
      <c r="G38" s="19"/>
      <c r="H38" s="20">
        <v>728.72</v>
      </c>
      <c r="I38" s="21"/>
    </row>
    <row r="39" spans="2:9" ht="12.75" customHeight="1">
      <c r="B39" s="17" t="s">
        <v>58</v>
      </c>
      <c r="C39" s="18"/>
      <c r="D39" s="18"/>
      <c r="E39" s="18"/>
      <c r="F39" s="18"/>
      <c r="G39" s="19"/>
      <c r="H39" s="20">
        <v>1019.88</v>
      </c>
      <c r="I39" s="21"/>
    </row>
    <row r="40" spans="2:9" ht="12.75" customHeight="1">
      <c r="B40" s="17" t="s">
        <v>59</v>
      </c>
      <c r="C40" s="18"/>
      <c r="D40" s="18"/>
      <c r="E40" s="18"/>
      <c r="F40" s="18"/>
      <c r="G40" s="19"/>
      <c r="H40" s="20">
        <v>2278.85</v>
      </c>
      <c r="I40" s="21"/>
    </row>
    <row r="41" spans="2:9" ht="12.75" customHeight="1">
      <c r="B41" s="17" t="s">
        <v>60</v>
      </c>
      <c r="C41" s="18"/>
      <c r="D41" s="18"/>
      <c r="E41" s="18"/>
      <c r="F41" s="18"/>
      <c r="G41" s="19"/>
      <c r="H41" s="20">
        <v>14487.79</v>
      </c>
      <c r="I41" s="21"/>
    </row>
    <row r="42" spans="2:9" ht="12.75" customHeight="1">
      <c r="B42" s="17" t="s">
        <v>61</v>
      </c>
      <c r="C42" s="18"/>
      <c r="D42" s="18"/>
      <c r="E42" s="18"/>
      <c r="F42" s="18"/>
      <c r="G42" s="19"/>
      <c r="H42" s="20">
        <v>2852.39</v>
      </c>
      <c r="I42" s="21"/>
    </row>
    <row r="43" spans="2:9" ht="12.75" customHeight="1">
      <c r="B43" s="17" t="s">
        <v>62</v>
      </c>
      <c r="C43" s="18"/>
      <c r="D43" s="18"/>
      <c r="E43" s="18"/>
      <c r="F43" s="18"/>
      <c r="G43" s="19"/>
      <c r="H43" s="20">
        <v>48633.89</v>
      </c>
      <c r="I43" s="21"/>
    </row>
    <row r="44" spans="2:9" ht="12.75" customHeight="1">
      <c r="B44" s="17" t="s">
        <v>63</v>
      </c>
      <c r="C44" s="18"/>
      <c r="D44" s="18"/>
      <c r="E44" s="18"/>
      <c r="F44" s="18"/>
      <c r="G44" s="19"/>
      <c r="H44" s="20">
        <v>655956.45</v>
      </c>
      <c r="I44" s="21"/>
    </row>
    <row r="45" spans="2:9" ht="12.75" customHeight="1">
      <c r="B45" s="17" t="s">
        <v>64</v>
      </c>
      <c r="C45" s="18"/>
      <c r="D45" s="18"/>
      <c r="E45" s="18"/>
      <c r="F45" s="18"/>
      <c r="G45" s="19"/>
      <c r="H45" s="20">
        <v>918569.28</v>
      </c>
      <c r="I45" s="21"/>
    </row>
    <row r="46" spans="2:9" ht="12.75" customHeight="1">
      <c r="B46" s="17" t="s">
        <v>65</v>
      </c>
      <c r="C46" s="18"/>
      <c r="D46" s="18"/>
      <c r="E46" s="18"/>
      <c r="F46" s="18"/>
      <c r="G46" s="19"/>
      <c r="H46" s="20">
        <v>639930.66</v>
      </c>
      <c r="I46" s="21"/>
    </row>
    <row r="47" spans="2:9" ht="12.75" customHeight="1">
      <c r="B47" s="17" t="s">
        <v>66</v>
      </c>
      <c r="C47" s="18"/>
      <c r="D47" s="18"/>
      <c r="E47" s="18"/>
      <c r="F47" s="18"/>
      <c r="G47" s="19"/>
      <c r="H47" s="20">
        <v>12979.2</v>
      </c>
      <c r="I47" s="21"/>
    </row>
    <row r="48" spans="2:9" ht="12.75" customHeight="1">
      <c r="B48" s="17" t="s">
        <v>67</v>
      </c>
      <c r="C48" s="18"/>
      <c r="D48" s="18"/>
      <c r="E48" s="18"/>
      <c r="F48" s="18"/>
      <c r="G48" s="19"/>
      <c r="H48" s="20">
        <v>14812.51</v>
      </c>
      <c r="I48" s="21"/>
    </row>
    <row r="49" spans="2:9" ht="12.75" customHeight="1">
      <c r="B49" s="17" t="s">
        <v>68</v>
      </c>
      <c r="C49" s="18"/>
      <c r="D49" s="18"/>
      <c r="E49" s="18"/>
      <c r="F49" s="18"/>
      <c r="G49" s="19"/>
      <c r="H49" s="20">
        <v>931548.48</v>
      </c>
      <c r="I49" s="21"/>
    </row>
    <row r="50" spans="2:9" ht="12.75" customHeight="1">
      <c r="B50" s="17" t="s">
        <v>69</v>
      </c>
      <c r="C50" s="18"/>
      <c r="D50" s="18"/>
      <c r="E50" s="18"/>
      <c r="F50" s="18"/>
      <c r="G50" s="19"/>
      <c r="H50" s="20">
        <v>654743.17</v>
      </c>
      <c r="I50" s="21"/>
    </row>
    <row r="51" spans="2:10" ht="12.75" customHeight="1">
      <c r="B51" s="17" t="s">
        <v>70</v>
      </c>
      <c r="C51" s="18"/>
      <c r="D51" s="18"/>
      <c r="E51" s="18"/>
      <c r="F51" s="18"/>
      <c r="G51" s="19"/>
      <c r="H51" s="20">
        <v>275592.03</v>
      </c>
      <c r="I51" s="21"/>
      <c r="J51" s="16"/>
    </row>
    <row r="52" spans="2:9" ht="12.75" customHeight="1">
      <c r="B52" s="17" t="s">
        <v>71</v>
      </c>
      <c r="C52" s="18"/>
      <c r="D52" s="18"/>
      <c r="E52" s="18"/>
      <c r="F52" s="18"/>
      <c r="G52" s="19"/>
      <c r="H52" s="20">
        <v>132979.36</v>
      </c>
      <c r="I52" s="21"/>
    </row>
    <row r="53" spans="2:9" ht="12.75" customHeight="1">
      <c r="B53" s="17" t="s">
        <v>72</v>
      </c>
      <c r="C53" s="18"/>
      <c r="D53" s="18"/>
      <c r="E53" s="18"/>
      <c r="F53" s="18"/>
      <c r="G53" s="19"/>
      <c r="H53" s="20">
        <v>77610.81</v>
      </c>
      <c r="I53" s="21"/>
    </row>
    <row r="54" spans="2:7" ht="15">
      <c r="B54" s="28" t="s">
        <v>11</v>
      </c>
      <c r="C54" s="28"/>
      <c r="D54" s="28"/>
      <c r="E54" s="28"/>
      <c r="F54" s="28"/>
      <c r="G54" s="28"/>
    </row>
    <row r="55" spans="2:7" ht="15">
      <c r="B55" s="3"/>
      <c r="C55" s="3"/>
      <c r="D55" s="3"/>
      <c r="E55" s="3"/>
      <c r="F55" s="3"/>
      <c r="G55" s="3"/>
    </row>
    <row r="56" spans="2:7" ht="15">
      <c r="B56" s="7" t="s">
        <v>12</v>
      </c>
      <c r="C56" s="8" t="s">
        <v>13</v>
      </c>
      <c r="D56" s="6"/>
      <c r="E56" s="6"/>
      <c r="F56" s="6"/>
      <c r="G56" s="3"/>
    </row>
    <row r="57" spans="2:9" ht="12.75">
      <c r="B57" s="33" t="s">
        <v>14</v>
      </c>
      <c r="C57" s="33"/>
      <c r="D57" s="33"/>
      <c r="E57" s="33"/>
      <c r="F57" s="33"/>
      <c r="G57" s="33"/>
      <c r="H57" s="27">
        <f>Query5_S_PR_VODA</f>
        <v>47534.85</v>
      </c>
      <c r="I57" s="27"/>
    </row>
    <row r="58" spans="2:9" ht="12.75">
      <c r="B58" s="33" t="s">
        <v>15</v>
      </c>
      <c r="C58" s="33"/>
      <c r="D58" s="33"/>
      <c r="E58" s="33"/>
      <c r="F58" s="33"/>
      <c r="G58" s="33"/>
      <c r="H58" s="27">
        <f>Query5_S_N_VODA</f>
        <v>21033.12</v>
      </c>
      <c r="I58" s="27"/>
    </row>
    <row r="59" spans="2:9" ht="12.75">
      <c r="B59" s="35" t="s">
        <v>20</v>
      </c>
      <c r="C59" s="35"/>
      <c r="D59" s="35"/>
      <c r="E59" s="35"/>
      <c r="F59" s="35"/>
      <c r="G59" s="35"/>
      <c r="H59" s="27">
        <f>H58-H57</f>
        <v>-26501.73</v>
      </c>
      <c r="I59" s="27"/>
    </row>
    <row r="60" spans="2:9" ht="12.75">
      <c r="B60" s="35"/>
      <c r="C60" s="35"/>
      <c r="D60" s="35"/>
      <c r="E60" s="35"/>
      <c r="F60" s="35"/>
      <c r="G60" s="35"/>
      <c r="H60" s="9"/>
      <c r="I60" s="9"/>
    </row>
    <row r="61" spans="2:3" ht="15">
      <c r="B61" s="4"/>
      <c r="C61" s="5"/>
    </row>
    <row r="62" spans="2:5" ht="15">
      <c r="B62" s="7" t="s">
        <v>16</v>
      </c>
      <c r="C62" s="10" t="s">
        <v>17</v>
      </c>
      <c r="D62" s="2"/>
      <c r="E62" s="2"/>
    </row>
    <row r="63" spans="2:9" ht="12.75">
      <c r="B63" s="33" t="s">
        <v>14</v>
      </c>
      <c r="C63" s="33"/>
      <c r="D63" s="33"/>
      <c r="E63" s="33"/>
      <c r="F63" s="33"/>
      <c r="G63" s="33"/>
      <c r="H63" s="27">
        <f>Query5_S_PR_TEPLO</f>
        <v>43100.67</v>
      </c>
      <c r="I63" s="27"/>
    </row>
    <row r="64" spans="2:9" ht="12.75">
      <c r="B64" s="33" t="s">
        <v>15</v>
      </c>
      <c r="C64" s="33"/>
      <c r="D64" s="33"/>
      <c r="E64" s="33"/>
      <c r="F64" s="33"/>
      <c r="G64" s="33"/>
      <c r="H64" s="27">
        <f>Query5_S_N_TEPLO</f>
        <v>40281</v>
      </c>
      <c r="I64" s="27"/>
    </row>
    <row r="65" spans="2:9" ht="15">
      <c r="B65" s="35" t="s">
        <v>20</v>
      </c>
      <c r="C65" s="35"/>
      <c r="D65" s="35"/>
      <c r="E65" s="35"/>
      <c r="F65" s="35"/>
      <c r="G65" s="12"/>
      <c r="H65" s="27">
        <f>H64-H63</f>
        <v>-2819.6699999999983</v>
      </c>
      <c r="I65" s="27"/>
    </row>
    <row r="66" spans="2:9" ht="15">
      <c r="B66" s="35"/>
      <c r="C66" s="35"/>
      <c r="D66" s="35"/>
      <c r="E66" s="35"/>
      <c r="F66" s="35"/>
      <c r="G66" s="12"/>
      <c r="H66" s="9"/>
      <c r="I66" s="9"/>
    </row>
    <row r="67" spans="2:3" ht="15">
      <c r="B67" s="4"/>
      <c r="C67" s="5"/>
    </row>
    <row r="68" spans="2:4" ht="15">
      <c r="B68" s="7" t="s">
        <v>18</v>
      </c>
      <c r="C68" s="10" t="s">
        <v>19</v>
      </c>
      <c r="D68" s="2"/>
    </row>
    <row r="69" spans="2:9" ht="12.75">
      <c r="B69" s="33" t="s">
        <v>14</v>
      </c>
      <c r="C69" s="33"/>
      <c r="D69" s="33"/>
      <c r="E69" s="33"/>
      <c r="F69" s="33"/>
      <c r="G69" s="33"/>
      <c r="H69" s="27">
        <f>Query5_S_PR_ELVO</f>
        <v>40694.57</v>
      </c>
      <c r="I69" s="27"/>
    </row>
    <row r="70" spans="2:9" ht="12.75">
      <c r="B70" s="33" t="s">
        <v>15</v>
      </c>
      <c r="C70" s="33"/>
      <c r="D70" s="33"/>
      <c r="E70" s="33"/>
      <c r="F70" s="33"/>
      <c r="G70" s="33"/>
      <c r="H70" s="27">
        <f>Query5_S_N_ELVO</f>
        <v>30597.42</v>
      </c>
      <c r="I70" s="27"/>
    </row>
    <row r="71" spans="2:9" ht="12.75">
      <c r="B71" s="35" t="s">
        <v>20</v>
      </c>
      <c r="C71" s="35"/>
      <c r="D71" s="35"/>
      <c r="E71" s="35"/>
      <c r="F71" s="35"/>
      <c r="G71" s="35"/>
      <c r="H71" s="27">
        <f>H70-H69</f>
        <v>-10097.150000000001</v>
      </c>
      <c r="I71" s="27"/>
    </row>
    <row r="72" spans="2:9" ht="12.75">
      <c r="B72" s="35"/>
      <c r="C72" s="35"/>
      <c r="D72" s="35"/>
      <c r="E72" s="35"/>
      <c r="F72" s="35"/>
      <c r="G72" s="35"/>
      <c r="H72" s="9"/>
      <c r="I72" s="9"/>
    </row>
    <row r="73" spans="2:9" ht="15">
      <c r="B73" s="11"/>
      <c r="C73" s="11"/>
      <c r="D73" s="11"/>
      <c r="E73" s="11"/>
      <c r="F73" s="11"/>
      <c r="G73" s="11"/>
      <c r="H73" s="9"/>
      <c r="I73" s="9"/>
    </row>
  </sheetData>
  <sheetProtection/>
  <mergeCells count="119">
    <mergeCell ref="H69:I69"/>
    <mergeCell ref="H70:I70"/>
    <mergeCell ref="H58:I58"/>
    <mergeCell ref="H71:I71"/>
    <mergeCell ref="B69:G69"/>
    <mergeCell ref="B70:G70"/>
    <mergeCell ref="B59:F60"/>
    <mergeCell ref="B65:F66"/>
    <mergeCell ref="B71:F72"/>
    <mergeCell ref="G71:G72"/>
    <mergeCell ref="H11:I11"/>
    <mergeCell ref="H13:I13"/>
    <mergeCell ref="H63:I63"/>
    <mergeCell ref="H64:I64"/>
    <mergeCell ref="H65:I65"/>
    <mergeCell ref="G59:G60"/>
    <mergeCell ref="B58:G58"/>
    <mergeCell ref="B63:G63"/>
    <mergeCell ref="B64:G64"/>
    <mergeCell ref="H59:I59"/>
    <mergeCell ref="H8:I8"/>
    <mergeCell ref="H9:I9"/>
    <mergeCell ref="B54:G54"/>
    <mergeCell ref="B7:G7"/>
    <mergeCell ref="H7:I7"/>
    <mergeCell ref="H10:I10"/>
    <mergeCell ref="H57:I57"/>
    <mergeCell ref="B57:G57"/>
    <mergeCell ref="B11:G11"/>
    <mergeCell ref="H5:I5"/>
    <mergeCell ref="B13:G13"/>
    <mergeCell ref="B5:G5"/>
    <mergeCell ref="B6:G6"/>
    <mergeCell ref="B8:G8"/>
    <mergeCell ref="B9:G9"/>
    <mergeCell ref="B12:G12"/>
    <mergeCell ref="H12:I12"/>
    <mergeCell ref="B10:G10"/>
    <mergeCell ref="H6:I6"/>
    <mergeCell ref="H14:I14"/>
    <mergeCell ref="B15:G15"/>
    <mergeCell ref="H15:I15"/>
    <mergeCell ref="B16:G16"/>
    <mergeCell ref="H16:I16"/>
    <mergeCell ref="B17:G17"/>
    <mergeCell ref="H17:I17"/>
    <mergeCell ref="B14:G14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52:G52"/>
    <mergeCell ref="H52:I52"/>
    <mergeCell ref="B53:G53"/>
    <mergeCell ref="H53:I53"/>
    <mergeCell ref="B49:G49"/>
    <mergeCell ref="H49:I49"/>
    <mergeCell ref="B50:G50"/>
    <mergeCell ref="H50:I50"/>
    <mergeCell ref="B51:G51"/>
    <mergeCell ref="H51:I5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3866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4137.7</v>
      </c>
      <c r="D7" s="14" t="s">
        <v>29</v>
      </c>
      <c r="E7" s="14" t="s">
        <v>30</v>
      </c>
      <c r="F7">
        <v>0</v>
      </c>
    </row>
    <row r="8" spans="1:2" ht="12.75">
      <c r="A8" t="s">
        <v>31</v>
      </c>
      <c r="B8">
        <v>139916.86</v>
      </c>
    </row>
    <row r="9" spans="1:7" ht="12.75">
      <c r="A9" t="s">
        <v>32</v>
      </c>
      <c r="B9">
        <v>21033.12</v>
      </c>
      <c r="C9">
        <v>47534.85</v>
      </c>
      <c r="D9">
        <v>40281</v>
      </c>
      <c r="E9">
        <v>43100.67</v>
      </c>
      <c r="F9">
        <v>30597.42</v>
      </c>
      <c r="G9">
        <v>40694.57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2021-03-26T03:41:48Z</dcterms:modified>
  <cp:category/>
  <cp:version/>
  <cp:contentType/>
  <cp:contentStatus/>
</cp:coreProperties>
</file>