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<sst xmlns="http://schemas.openxmlformats.org/spreadsheetml/2006/main" count="73" uniqueCount="67">
  <si>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</si>
  <si>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</si>
  <si>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</si>
  <si>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</si>
  <si>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</si>
  <si>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</si>
  <si>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</si>
  <si>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</si>
  <si>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</si>
  <si>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</si>
  <si>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</si>
  <si>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</si>
  <si>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</si>
  <si>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</si>
  <si>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</si>
  <si>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</si>
  <si>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</si>
  <si>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</si>
  <si>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</si>
  <si>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</si>
  <si>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</si>
  <si>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</si>
  <si>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130</t>
  </si>
  <si>
    <t>01.01.2021г.</t>
  </si>
  <si>
    <t>31.12.2021г.</t>
  </si>
  <si>
    <t>Ганиев Д.М.</t>
  </si>
  <si>
    <t>Query3</t>
  </si>
  <si>
    <t>1943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</si>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</sst>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5"/>
  <sheetViews>
    <sheetView tabSelected="1" zoomScalePageLayoutView="0" workbookViewId="0" topLeftCell="A1">
      <selection activeCell="K35" sqref="K1:K163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130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1943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862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2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18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-285497.92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26941.35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14344.35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6326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6271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22798.85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4715.89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15478.78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2604.18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3466.82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275.4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895.4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202.32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1383.65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710.05</v>
      </c>
      <c r="I24" s="23"/>
    </row>
    <row r="25" spans="2:11" ht="12.75" customHeight="1">
      <c r="B25" s="28" t="s">
        <v>46</v>
      </c>
      <c r="C25" s="29"/>
      <c r="D25" s="29"/>
      <c r="E25" s="29"/>
      <c r="F25" s="29"/>
      <c r="G25" s="30"/>
      <c r="H25" s="22">
        <v>19809.62</v>
      </c>
      <c r="I25" s="23"/>
      <c r="K25" s="16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2">
        <v>19809.62</v>
      </c>
      <c r="I26" s="23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30540.78</v>
      </c>
      <c r="I27" s="23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2">
        <v>328.7</v>
      </c>
      <c r="I28" s="23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30212.08</v>
      </c>
      <c r="I29" s="23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2">
        <v>6665.98</v>
      </c>
      <c r="I30" s="23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454.51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988.41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4272.25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950.81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8146.17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118369.57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138299.76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118342.52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1568.16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1566.94</v>
      </c>
      <c r="I40" s="23"/>
    </row>
    <row r="41" spans="2:11" ht="12.75" customHeight="1">
      <c r="B41" s="28" t="s">
        <v>62</v>
      </c>
      <c r="C41" s="29"/>
      <c r="D41" s="29"/>
      <c r="E41" s="29"/>
      <c r="F41" s="29"/>
      <c r="G41" s="30"/>
      <c r="H41" s="22">
        <v>139867.92</v>
      </c>
      <c r="I41" s="23"/>
      <c r="K41" s="17"/>
    </row>
    <row r="42" spans="2:11" ht="12.75" customHeight="1">
      <c r="B42" s="28" t="s">
        <v>63</v>
      </c>
      <c r="C42" s="29"/>
      <c r="D42" s="29"/>
      <c r="E42" s="29"/>
      <c r="F42" s="29"/>
      <c r="G42" s="30"/>
      <c r="H42" s="22">
        <v>119909.46</v>
      </c>
      <c r="I42" s="23"/>
      <c r="K42" s="17"/>
    </row>
    <row r="43" spans="2:11" ht="12.75" customHeight="1">
      <c r="B43" s="28" t="s">
        <v>64</v>
      </c>
      <c r="C43" s="29"/>
      <c r="D43" s="29"/>
      <c r="E43" s="29"/>
      <c r="F43" s="29"/>
      <c r="G43" s="30"/>
      <c r="H43" s="22">
        <v>21498.350000000006</v>
      </c>
      <c r="I43" s="23"/>
      <c r="K43" s="17"/>
    </row>
    <row r="44" spans="2:11" ht="12.75" customHeight="1">
      <c r="B44" s="28" t="s">
        <v>65</v>
      </c>
      <c r="C44" s="29"/>
      <c r="D44" s="29"/>
      <c r="E44" s="29"/>
      <c r="F44" s="29"/>
      <c r="G44" s="30"/>
      <c r="H44" s="22">
        <v>91873.87</v>
      </c>
      <c r="I44" s="23"/>
      <c r="K44" s="17"/>
    </row>
    <row r="45" spans="2:11" ht="12.75" customHeight="1">
      <c r="B45" s="28" t="s">
        <v>66</v>
      </c>
      <c r="C45" s="29"/>
      <c r="D45" s="29"/>
      <c r="E45" s="29"/>
      <c r="F45" s="29"/>
      <c r="G45" s="30"/>
      <c r="H45" s="22">
        <v>47559.81</v>
      </c>
      <c r="I45" s="23"/>
      <c r="K45" s="17"/>
    </row>
    <row r="46" spans="2:7" ht="15">
      <c r="B46" s="26" t="s">
        <v>10</v>
      </c>
      <c r="C46" s="26"/>
      <c r="D46" s="26"/>
      <c r="E46" s="26"/>
      <c r="F46" s="26"/>
      <c r="G46" s="26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11</v>
      </c>
      <c r="C48" s="8" t="s">
        <v>12</v>
      </c>
      <c r="D48" s="6"/>
      <c r="E48" s="6"/>
      <c r="F48" s="6"/>
      <c r="G48" s="3"/>
    </row>
    <row r="49" spans="2:9" ht="12.75">
      <c r="B49" s="19" t="s">
        <v>13</v>
      </c>
      <c r="C49" s="19"/>
      <c r="D49" s="19"/>
      <c r="E49" s="19"/>
      <c r="F49" s="19"/>
      <c r="G49" s="19"/>
      <c r="H49" s="18">
        <f>Query5_S_PR_VODA</f>
        <v>4225.2</v>
      </c>
      <c r="I49" s="18"/>
    </row>
    <row r="50" spans="2:9" ht="12.75">
      <c r="B50" s="19" t="s">
        <v>14</v>
      </c>
      <c r="C50" s="19"/>
      <c r="D50" s="19"/>
      <c r="E50" s="19"/>
      <c r="F50" s="19"/>
      <c r="G50" s="19"/>
      <c r="H50" s="18">
        <f>Query5_S_N_VODA</f>
        <v>4483.32</v>
      </c>
      <c r="I50" s="18"/>
    </row>
    <row r="51" spans="2:9" ht="12.75">
      <c r="B51" s="20" t="s">
        <v>19</v>
      </c>
      <c r="C51" s="20"/>
      <c r="D51" s="20"/>
      <c r="E51" s="20"/>
      <c r="F51" s="20"/>
      <c r="G51" s="20"/>
      <c r="H51" s="18">
        <f>H50-H49</f>
        <v>258.1199999999999</v>
      </c>
      <c r="I51" s="18"/>
    </row>
    <row r="52" spans="2:9" ht="12.75">
      <c r="B52" s="20"/>
      <c r="C52" s="20"/>
      <c r="D52" s="20"/>
      <c r="E52" s="20"/>
      <c r="F52" s="20"/>
      <c r="G52" s="20"/>
      <c r="H52" s="9"/>
      <c r="I52" s="9"/>
    </row>
    <row r="53" spans="2:3" ht="15">
      <c r="B53" s="4"/>
      <c r="C53" s="5"/>
    </row>
    <row r="54" spans="2:5" ht="15">
      <c r="B54" s="7" t="s">
        <v>15</v>
      </c>
      <c r="C54" s="10" t="s">
        <v>16</v>
      </c>
      <c r="D54" s="2"/>
      <c r="E54" s="2"/>
    </row>
    <row r="55" spans="2:9" ht="12.75">
      <c r="B55" s="19" t="s">
        <v>13</v>
      </c>
      <c r="C55" s="19"/>
      <c r="D55" s="19"/>
      <c r="E55" s="19"/>
      <c r="F55" s="19"/>
      <c r="G55" s="19"/>
      <c r="H55" s="18">
        <f>Query5_S_PR_TEPLO</f>
        <v>8508.67</v>
      </c>
      <c r="I55" s="18"/>
    </row>
    <row r="56" spans="2:9" ht="12.75">
      <c r="B56" s="19" t="s">
        <v>14</v>
      </c>
      <c r="C56" s="19"/>
      <c r="D56" s="19"/>
      <c r="E56" s="19"/>
      <c r="F56" s="19"/>
      <c r="G56" s="19"/>
      <c r="H56" s="18">
        <f>Query5_S_N_TEPLO</f>
        <v>8483.22</v>
      </c>
      <c r="I56" s="18"/>
    </row>
    <row r="57" spans="2:9" ht="15">
      <c r="B57" s="20" t="s">
        <v>19</v>
      </c>
      <c r="C57" s="20"/>
      <c r="D57" s="20"/>
      <c r="E57" s="20"/>
      <c r="F57" s="20"/>
      <c r="G57" s="12"/>
      <c r="H57" s="18">
        <f>H56-H55</f>
        <v>-25.450000000000728</v>
      </c>
      <c r="I57" s="18"/>
    </row>
    <row r="58" spans="2:9" ht="15">
      <c r="B58" s="20"/>
      <c r="C58" s="20"/>
      <c r="D58" s="20"/>
      <c r="E58" s="20"/>
      <c r="F58" s="20"/>
      <c r="G58" s="12"/>
      <c r="H58" s="9"/>
      <c r="I58" s="9"/>
    </row>
    <row r="59" spans="2:3" ht="15">
      <c r="B59" s="4"/>
      <c r="C59" s="5"/>
    </row>
    <row r="60" spans="2:4" ht="15">
      <c r="B60" s="7" t="s">
        <v>17</v>
      </c>
      <c r="C60" s="10" t="s">
        <v>18</v>
      </c>
      <c r="D60" s="2"/>
    </row>
    <row r="61" spans="2:9" ht="12.75">
      <c r="B61" s="19" t="s">
        <v>13</v>
      </c>
      <c r="C61" s="19"/>
      <c r="D61" s="19"/>
      <c r="E61" s="19"/>
      <c r="F61" s="19"/>
      <c r="G61" s="19"/>
      <c r="H61" s="18">
        <f>Query5_S_PR_ELVO</f>
        <v>16345.32</v>
      </c>
      <c r="I61" s="18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Query5_S_N_ELVO</f>
        <v>1500.12</v>
      </c>
      <c r="I62" s="18"/>
    </row>
    <row r="63" spans="2:9" ht="12.75">
      <c r="B63" s="20" t="s">
        <v>19</v>
      </c>
      <c r="C63" s="20"/>
      <c r="D63" s="20"/>
      <c r="E63" s="20"/>
      <c r="F63" s="20"/>
      <c r="G63" s="20"/>
      <c r="H63" s="18">
        <f>H62-H61</f>
        <v>-14845.2</v>
      </c>
      <c r="I63" s="18"/>
    </row>
    <row r="64" spans="2:9" ht="12.75">
      <c r="B64" s="20"/>
      <c r="C64" s="20"/>
      <c r="D64" s="20"/>
      <c r="E64" s="20"/>
      <c r="F64" s="20"/>
      <c r="G64" s="20"/>
      <c r="H64" s="9"/>
      <c r="I64" s="9"/>
    </row>
    <row r="65" spans="2:9" ht="15">
      <c r="B65" s="11"/>
      <c r="C65" s="11"/>
      <c r="D65" s="11"/>
      <c r="E65" s="11"/>
      <c r="F65" s="11"/>
      <c r="G65" s="11"/>
      <c r="H65" s="9"/>
      <c r="I65" s="9"/>
    </row>
  </sheetData>
  <sheetProtection/>
  <mergeCells count="103">
    <mergeCell ref="B44:G44"/>
    <mergeCell ref="H44:I44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3:F64"/>
    <mergeCell ref="G63:G64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1:I51"/>
    <mergeCell ref="H7:I7"/>
    <mergeCell ref="H8:I8"/>
    <mergeCell ref="B46:G46"/>
    <mergeCell ref="H9:I9"/>
    <mergeCell ref="H49:I49"/>
    <mergeCell ref="G51:G52"/>
    <mergeCell ref="H11:I11"/>
    <mergeCell ref="H50:I50"/>
    <mergeCell ref="B49:G49"/>
    <mergeCell ref="B10:G10"/>
    <mergeCell ref="H10:I10"/>
    <mergeCell ref="H12:I12"/>
    <mergeCell ref="H55:I55"/>
    <mergeCell ref="H56:I56"/>
    <mergeCell ref="H57:I57"/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4498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862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-285497.92</v>
      </c>
    </row>
    <row r="9" spans="1:7" ht="12.75">
      <c r="A9" t="s">
        <v>31</v>
      </c>
      <c r="B9">
        <v>4483.32</v>
      </c>
      <c r="C9">
        <v>4225.2</v>
      </c>
      <c r="D9">
        <v>8483.22</v>
      </c>
      <c r="E9">
        <v>8508.67</v>
      </c>
      <c r="F9">
        <v>1500.12</v>
      </c>
      <c r="G9">
        <v>16345.32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2022-03-25T09:08:53Z</dcterms:modified>
  <cp:category/>
  <cp:version/>
  <cp:contentType/>
  <cp:contentStatus/>
</cp:coreProperties>
</file>