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XLR_NoRangeSheet" sheetId="2" state="veryHidden" r:id="rId2"/>
  </sheets>
  <definedNames>
    <definedName name="Query1">'Лист1'!$A$12:$I$56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<sst xmlns="http://schemas.openxmlformats.org/spreadsheetml/2006/main" count="84" uniqueCount="78">
  <si>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</si>
  <si>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</si>
  <si>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</si>
  <si>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</si>
  <si>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</si>
  <si>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</si>
  <si>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</si>
  <si>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</si>
  <si>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</si>
  <si>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</si>
  <si>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</si>
  <si>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</si>
  <si>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</si>
  <si>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</si>
  <si>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</si>
  <si>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</si>
  <si>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</si>
  <si>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</si>
  <si>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</si>
  <si>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</si>
  <si>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</si>
  <si>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</si>
  <si>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</si>
  <si>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ул.Первомайская, 87</t>
  </si>
  <si>
    <t>01.01.2020г.</t>
  </si>
  <si>
    <t>31.12.2020г.</t>
  </si>
  <si>
    <t>Шамматов И.Т.</t>
  </si>
  <si>
    <t>Query3</t>
  </si>
  <si>
    <t>1961</t>
  </si>
  <si>
    <t>5</t>
  </si>
  <si>
    <t>79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</si>
  <si>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</si>
  <si>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</si>
  <si>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</si>
  <si>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</si>
  <si>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</si>
  <si>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</si>
  <si>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</si>
  <si>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</si>
  <si>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</si>
  <si>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</si>
  <si>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</si>
  <si>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</si>
  <si>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</si>
  <si>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</si>
  <si>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</si>
  <si>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</si>
  <si>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</si>
  <si>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</si>
  <si>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--Обслуживание узлов авторегулирования параметров тепла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</si>
  <si>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</si>
  <si>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</si>
  <si>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</si>
  <si>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</si>
  <si>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</si>
  <si>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</si>
  <si>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</si>
  <si>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</si>
  <si>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</si>
  <si>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 xml:space="preserve">   --Установка контейнера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</si>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</sst>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7"/>
  <sheetViews>
    <sheetView tabSelected="1" zoomScalePageLayoutView="0" workbookViewId="0" topLeftCell="A64">
      <selection activeCell="A78" sqref="A78:IV81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ул.Первомайская, 87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3" t="str">
        <f>Query3_GODPOSTR</f>
        <v>1961</v>
      </c>
      <c r="I5" s="23"/>
    </row>
    <row r="6" spans="2:9" ht="12.75">
      <c r="B6" s="24" t="s">
        <v>6</v>
      </c>
      <c r="C6" s="24"/>
      <c r="D6" s="24"/>
      <c r="E6" s="24"/>
      <c r="F6" s="24"/>
      <c r="G6" s="24"/>
      <c r="H6" s="23">
        <f>Query3_TOTALAREA</f>
        <v>3139.2</v>
      </c>
      <c r="I6" s="23"/>
    </row>
    <row r="7" spans="2:9" ht="12.75">
      <c r="B7" s="27" t="s">
        <v>10</v>
      </c>
      <c r="C7" s="28"/>
      <c r="D7" s="28"/>
      <c r="E7" s="28"/>
      <c r="F7" s="28"/>
      <c r="G7" s="29"/>
      <c r="H7" s="23">
        <f>Query3_AREANEJIL</f>
        <v>392.4</v>
      </c>
      <c r="I7" s="23"/>
    </row>
    <row r="8" spans="2:9" ht="12.75">
      <c r="B8" s="24" t="s">
        <v>7</v>
      </c>
      <c r="C8" s="24"/>
      <c r="D8" s="24"/>
      <c r="E8" s="24"/>
      <c r="F8" s="24"/>
      <c r="G8" s="24"/>
      <c r="H8" s="23" t="str">
        <f>Query3_ETAG</f>
        <v>5</v>
      </c>
      <c r="I8" s="23"/>
    </row>
    <row r="9" spans="2:9" ht="12.75">
      <c r="B9" s="24" t="s">
        <v>8</v>
      </c>
      <c r="C9" s="24"/>
      <c r="D9" s="24"/>
      <c r="E9" s="24"/>
      <c r="F9" s="24"/>
      <c r="G9" s="24"/>
      <c r="H9" s="23" t="str">
        <f>Query3_KOLVOFLAT</f>
        <v>79</v>
      </c>
      <c r="I9" s="23"/>
    </row>
    <row r="10" spans="2:9" ht="12.75">
      <c r="B10" s="24" t="s">
        <v>9</v>
      </c>
      <c r="C10" s="24"/>
      <c r="D10" s="24"/>
      <c r="E10" s="24"/>
      <c r="F10" s="24"/>
      <c r="G10" s="24"/>
      <c r="H10" s="30">
        <f>Query4_SALDO</f>
        <v>579627.74</v>
      </c>
      <c r="I10" s="30"/>
    </row>
    <row r="11" spans="2:9" ht="15">
      <c r="B11" s="32" t="s">
        <v>3</v>
      </c>
      <c r="C11" s="32"/>
      <c r="D11" s="32"/>
      <c r="E11" s="32"/>
      <c r="F11" s="32"/>
      <c r="G11" s="32"/>
      <c r="H11" s="32" t="s">
        <v>4</v>
      </c>
      <c r="I11" s="32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26188.88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16772.88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7560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1856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160830.79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17502.96</v>
      </c>
      <c r="I17" s="21"/>
    </row>
    <row r="18" spans="2:9" ht="12.75" customHeight="1">
      <c r="B18" s="17" t="s">
        <v>39</v>
      </c>
      <c r="C18" s="18"/>
      <c r="D18" s="18"/>
      <c r="E18" s="18"/>
      <c r="F18" s="18"/>
      <c r="G18" s="19"/>
      <c r="H18" s="20">
        <v>73832.76</v>
      </c>
      <c r="I18" s="21"/>
    </row>
    <row r="19" spans="2:9" ht="24.75" customHeight="1">
      <c r="B19" s="17" t="s">
        <v>40</v>
      </c>
      <c r="C19" s="18"/>
      <c r="D19" s="18"/>
      <c r="E19" s="18"/>
      <c r="F19" s="18"/>
      <c r="G19" s="19"/>
      <c r="H19" s="20">
        <v>16036.57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32783.41</v>
      </c>
      <c r="I20" s="21"/>
    </row>
    <row r="21" spans="2:9" ht="12.75" customHeight="1">
      <c r="B21" s="17" t="s">
        <v>42</v>
      </c>
      <c r="C21" s="18"/>
      <c r="D21" s="18"/>
      <c r="E21" s="18"/>
      <c r="F21" s="18"/>
      <c r="G21" s="19"/>
      <c r="H21" s="20">
        <v>20675.09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26392.98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2573.05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2797.2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768.82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4568.79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7646.43</v>
      </c>
      <c r="I27" s="21"/>
    </row>
    <row r="28" spans="2:9" ht="12.75" customHeight="1">
      <c r="B28" s="17" t="s">
        <v>49</v>
      </c>
      <c r="C28" s="18"/>
      <c r="D28" s="18"/>
      <c r="E28" s="18"/>
      <c r="F28" s="18"/>
      <c r="G28" s="19"/>
      <c r="H28" s="20">
        <v>8038.69</v>
      </c>
      <c r="I28" s="21"/>
    </row>
    <row r="29" spans="2:9" ht="12.75" customHeight="1">
      <c r="B29" s="17" t="s">
        <v>50</v>
      </c>
      <c r="C29" s="18"/>
      <c r="D29" s="18"/>
      <c r="E29" s="18"/>
      <c r="F29" s="18"/>
      <c r="G29" s="19"/>
      <c r="H29" s="20">
        <v>77596.32</v>
      </c>
      <c r="I29" s="21"/>
    </row>
    <row r="30" spans="2:9" ht="12.75" customHeight="1">
      <c r="B30" s="17" t="s">
        <v>51</v>
      </c>
      <c r="C30" s="18"/>
      <c r="D30" s="18"/>
      <c r="E30" s="18"/>
      <c r="F30" s="18"/>
      <c r="G30" s="19"/>
      <c r="H30" s="20">
        <v>77596.32</v>
      </c>
      <c r="I30" s="21"/>
    </row>
    <row r="31" spans="2:9" ht="12.75" customHeight="1">
      <c r="B31" s="17" t="s">
        <v>52</v>
      </c>
      <c r="C31" s="18"/>
      <c r="D31" s="18"/>
      <c r="E31" s="18"/>
      <c r="F31" s="18"/>
      <c r="G31" s="19"/>
      <c r="H31" s="20">
        <v>95255.88</v>
      </c>
      <c r="I31" s="21"/>
    </row>
    <row r="32" spans="2:9" ht="12.75" customHeight="1">
      <c r="B32" s="17" t="s">
        <v>53</v>
      </c>
      <c r="C32" s="18"/>
      <c r="D32" s="18"/>
      <c r="E32" s="18"/>
      <c r="F32" s="18"/>
      <c r="G32" s="19"/>
      <c r="H32" s="20">
        <v>2779.38</v>
      </c>
      <c r="I32" s="21"/>
    </row>
    <row r="33" spans="2:9" ht="12.75" customHeight="1">
      <c r="B33" s="17" t="s">
        <v>54</v>
      </c>
      <c r="C33" s="18"/>
      <c r="D33" s="18"/>
      <c r="E33" s="18"/>
      <c r="F33" s="18"/>
      <c r="G33" s="19"/>
      <c r="H33" s="20">
        <v>9520.27</v>
      </c>
      <c r="I33" s="21"/>
    </row>
    <row r="34" spans="2:9" ht="12.75" customHeight="1">
      <c r="B34" s="17" t="s">
        <v>55</v>
      </c>
      <c r="C34" s="18"/>
      <c r="D34" s="18"/>
      <c r="E34" s="18"/>
      <c r="F34" s="18"/>
      <c r="G34" s="19"/>
      <c r="H34" s="20">
        <v>27436.08</v>
      </c>
      <c r="I34" s="21"/>
    </row>
    <row r="35" spans="2:9" ht="12.75" customHeight="1">
      <c r="B35" s="17" t="s">
        <v>56</v>
      </c>
      <c r="C35" s="18"/>
      <c r="D35" s="18"/>
      <c r="E35" s="18"/>
      <c r="F35" s="18"/>
      <c r="G35" s="19"/>
      <c r="H35" s="20">
        <v>55520.15</v>
      </c>
      <c r="I35" s="21"/>
    </row>
    <row r="36" spans="2:9" ht="12.75" customHeight="1">
      <c r="B36" s="17" t="s">
        <v>57</v>
      </c>
      <c r="C36" s="18"/>
      <c r="D36" s="18"/>
      <c r="E36" s="18"/>
      <c r="F36" s="18"/>
      <c r="G36" s="19"/>
      <c r="H36" s="20">
        <v>18476.31</v>
      </c>
      <c r="I36" s="21"/>
    </row>
    <row r="37" spans="2:9" ht="12.75" customHeight="1">
      <c r="B37" s="17" t="s">
        <v>58</v>
      </c>
      <c r="C37" s="18"/>
      <c r="D37" s="18"/>
      <c r="E37" s="18"/>
      <c r="F37" s="18"/>
      <c r="G37" s="19"/>
      <c r="H37" s="20">
        <v>16211.4</v>
      </c>
      <c r="I37" s="21"/>
    </row>
    <row r="38" spans="2:9" ht="12.75" customHeight="1">
      <c r="B38" s="17" t="s">
        <v>59</v>
      </c>
      <c r="C38" s="18"/>
      <c r="D38" s="18"/>
      <c r="E38" s="18"/>
      <c r="F38" s="18"/>
      <c r="G38" s="19"/>
      <c r="H38" s="20">
        <v>2264.91</v>
      </c>
      <c r="I38" s="21"/>
    </row>
    <row r="39" spans="2:9" ht="12.75" customHeight="1">
      <c r="B39" s="17" t="s">
        <v>60</v>
      </c>
      <c r="C39" s="18"/>
      <c r="D39" s="18"/>
      <c r="E39" s="18"/>
      <c r="F39" s="18"/>
      <c r="G39" s="19"/>
      <c r="H39" s="20">
        <v>10959.93</v>
      </c>
      <c r="I39" s="21"/>
    </row>
    <row r="40" spans="2:9" ht="12.75" customHeight="1">
      <c r="B40" s="17" t="s">
        <v>61</v>
      </c>
      <c r="C40" s="18"/>
      <c r="D40" s="18"/>
      <c r="E40" s="18"/>
      <c r="F40" s="18"/>
      <c r="G40" s="19"/>
      <c r="H40" s="20">
        <v>996.22</v>
      </c>
      <c r="I40" s="21"/>
    </row>
    <row r="41" spans="2:9" ht="12.75" customHeight="1">
      <c r="B41" s="17" t="s">
        <v>62</v>
      </c>
      <c r="C41" s="18"/>
      <c r="D41" s="18"/>
      <c r="E41" s="18"/>
      <c r="F41" s="18"/>
      <c r="G41" s="19"/>
      <c r="H41" s="20">
        <v>906.05</v>
      </c>
      <c r="I41" s="21"/>
    </row>
    <row r="42" spans="2:9" ht="12.75" customHeight="1">
      <c r="B42" s="17" t="s">
        <v>63</v>
      </c>
      <c r="C42" s="18"/>
      <c r="D42" s="18"/>
      <c r="E42" s="18"/>
      <c r="F42" s="18"/>
      <c r="G42" s="19"/>
      <c r="H42" s="20">
        <v>8106.84</v>
      </c>
      <c r="I42" s="21"/>
    </row>
    <row r="43" spans="2:9" ht="12.75" customHeight="1">
      <c r="B43" s="17" t="s">
        <v>64</v>
      </c>
      <c r="C43" s="18"/>
      <c r="D43" s="18"/>
      <c r="E43" s="18"/>
      <c r="F43" s="18"/>
      <c r="G43" s="19"/>
      <c r="H43" s="20">
        <v>950.82</v>
      </c>
      <c r="I43" s="21"/>
    </row>
    <row r="44" spans="2:9" ht="12.75" customHeight="1">
      <c r="B44" s="17" t="s">
        <v>65</v>
      </c>
      <c r="C44" s="18"/>
      <c r="D44" s="18"/>
      <c r="E44" s="18"/>
      <c r="F44" s="18"/>
      <c r="G44" s="19"/>
      <c r="H44" s="20">
        <v>37217.16</v>
      </c>
      <c r="I44" s="21"/>
    </row>
    <row r="45" spans="2:9" ht="12.75" customHeight="1">
      <c r="B45" s="17" t="s">
        <v>66</v>
      </c>
      <c r="C45" s="18"/>
      <c r="D45" s="18"/>
      <c r="E45" s="18"/>
      <c r="F45" s="18"/>
      <c r="G45" s="19"/>
      <c r="H45" s="20">
        <v>452918.25</v>
      </c>
      <c r="I45" s="21"/>
    </row>
    <row r="46" spans="2:9" ht="12.75" customHeight="1">
      <c r="B46" s="17" t="s">
        <v>67</v>
      </c>
      <c r="C46" s="18"/>
      <c r="D46" s="18"/>
      <c r="E46" s="18"/>
      <c r="F46" s="18"/>
      <c r="G46" s="19"/>
      <c r="H46" s="20">
        <v>495512.2</v>
      </c>
      <c r="I46" s="21"/>
    </row>
    <row r="47" spans="2:9" ht="12.75" customHeight="1">
      <c r="B47" s="17" t="s">
        <v>68</v>
      </c>
      <c r="C47" s="18"/>
      <c r="D47" s="18"/>
      <c r="E47" s="18"/>
      <c r="F47" s="18"/>
      <c r="G47" s="19"/>
      <c r="H47" s="20">
        <v>499363.12</v>
      </c>
      <c r="I47" s="21"/>
    </row>
    <row r="48" spans="2:9" ht="12.75" customHeight="1">
      <c r="B48" s="17" t="s">
        <v>69</v>
      </c>
      <c r="C48" s="18"/>
      <c r="D48" s="18"/>
      <c r="E48" s="18"/>
      <c r="F48" s="18"/>
      <c r="G48" s="19"/>
      <c r="H48" s="20">
        <v>4436.52</v>
      </c>
      <c r="I48" s="21"/>
    </row>
    <row r="49" spans="2:9" ht="12.75" customHeight="1">
      <c r="B49" s="17" t="s">
        <v>70</v>
      </c>
      <c r="C49" s="18"/>
      <c r="D49" s="18"/>
      <c r="E49" s="18"/>
      <c r="F49" s="18"/>
      <c r="G49" s="19"/>
      <c r="H49" s="20">
        <v>4023.42</v>
      </c>
      <c r="I49" s="21"/>
    </row>
    <row r="50" spans="2:9" ht="12.75" customHeight="1">
      <c r="B50" s="17" t="s">
        <v>71</v>
      </c>
      <c r="C50" s="18"/>
      <c r="D50" s="18"/>
      <c r="E50" s="18"/>
      <c r="F50" s="18"/>
      <c r="G50" s="19"/>
      <c r="H50" s="20">
        <v>23339.13</v>
      </c>
      <c r="I50" s="21"/>
    </row>
    <row r="51" spans="2:9" ht="12.75" customHeight="1">
      <c r="B51" s="17" t="s">
        <v>72</v>
      </c>
      <c r="C51" s="18"/>
      <c r="D51" s="18"/>
      <c r="E51" s="18"/>
      <c r="F51" s="18"/>
      <c r="G51" s="19"/>
      <c r="H51" s="20">
        <v>19263.16</v>
      </c>
      <c r="I51" s="21"/>
    </row>
    <row r="52" spans="2:9" ht="12.75" customHeight="1">
      <c r="B52" s="17" t="s">
        <v>73</v>
      </c>
      <c r="C52" s="18"/>
      <c r="D52" s="18"/>
      <c r="E52" s="18"/>
      <c r="F52" s="18"/>
      <c r="G52" s="19"/>
      <c r="H52" s="20">
        <v>523287.85</v>
      </c>
      <c r="I52" s="21"/>
    </row>
    <row r="53" spans="2:9" ht="12.75" customHeight="1">
      <c r="B53" s="17" t="s">
        <v>74</v>
      </c>
      <c r="C53" s="18"/>
      <c r="D53" s="18"/>
      <c r="E53" s="18"/>
      <c r="F53" s="18"/>
      <c r="G53" s="19"/>
      <c r="H53" s="20">
        <v>522649.7</v>
      </c>
      <c r="I53" s="21"/>
    </row>
    <row r="54" spans="2:9" ht="12.75" customHeight="1">
      <c r="B54" s="17" t="s">
        <v>75</v>
      </c>
      <c r="C54" s="18"/>
      <c r="D54" s="18"/>
      <c r="E54" s="18"/>
      <c r="F54" s="18"/>
      <c r="G54" s="19"/>
      <c r="H54" s="20">
        <v>70369.59999999998</v>
      </c>
      <c r="I54" s="21"/>
    </row>
    <row r="55" spans="2:9" ht="12.75" customHeight="1">
      <c r="B55" s="17" t="s">
        <v>76</v>
      </c>
      <c r="C55" s="18"/>
      <c r="D55" s="18"/>
      <c r="E55" s="18"/>
      <c r="F55" s="18"/>
      <c r="G55" s="19"/>
      <c r="H55" s="20">
        <v>358525.21</v>
      </c>
      <c r="I55" s="21"/>
    </row>
    <row r="56" spans="2:9" ht="12.75" customHeight="1">
      <c r="B56" s="17" t="s">
        <v>77</v>
      </c>
      <c r="C56" s="18"/>
      <c r="D56" s="18"/>
      <c r="E56" s="18"/>
      <c r="F56" s="18"/>
      <c r="G56" s="19"/>
      <c r="H56" s="20">
        <v>25674.42</v>
      </c>
      <c r="I56" s="21"/>
    </row>
    <row r="57" spans="2:7" ht="15">
      <c r="B57" s="26" t="s">
        <v>11</v>
      </c>
      <c r="C57" s="26"/>
      <c r="D57" s="26"/>
      <c r="E57" s="26"/>
      <c r="F57" s="26"/>
      <c r="G57" s="26"/>
    </row>
    <row r="58" spans="2:7" ht="15">
      <c r="B58" s="3"/>
      <c r="C58" s="3"/>
      <c r="D58" s="3"/>
      <c r="E58" s="3"/>
      <c r="F58" s="3"/>
      <c r="G58" s="3"/>
    </row>
    <row r="59" spans="2:7" ht="15">
      <c r="B59" s="8" t="s">
        <v>12</v>
      </c>
      <c r="C59" s="9" t="s">
        <v>13</v>
      </c>
      <c r="D59" s="6"/>
      <c r="E59" s="6"/>
      <c r="F59" s="6"/>
      <c r="G59" s="3"/>
    </row>
    <row r="60" spans="2:9" ht="12.75">
      <c r="B60" s="31" t="s">
        <v>14</v>
      </c>
      <c r="C60" s="31"/>
      <c r="D60" s="31"/>
      <c r="E60" s="31"/>
      <c r="F60" s="31"/>
      <c r="G60" s="31"/>
      <c r="H60" s="25">
        <f>Query5_S_PR_VODA</f>
        <v>21536.53</v>
      </c>
      <c r="I60" s="25"/>
    </row>
    <row r="61" spans="2:9" ht="12.75">
      <c r="B61" s="31" t="s">
        <v>15</v>
      </c>
      <c r="C61" s="31"/>
      <c r="D61" s="31"/>
      <c r="E61" s="31"/>
      <c r="F61" s="31"/>
      <c r="G61" s="31"/>
      <c r="H61" s="25">
        <f>Query5_S_N_VODA</f>
        <v>9529.44</v>
      </c>
      <c r="I61" s="25"/>
    </row>
    <row r="62" spans="2:9" ht="12.75">
      <c r="B62" s="22" t="s">
        <v>20</v>
      </c>
      <c r="C62" s="22"/>
      <c r="D62" s="22"/>
      <c r="E62" s="22"/>
      <c r="F62" s="22"/>
      <c r="G62" s="22"/>
      <c r="H62" s="25">
        <f>H61-H60</f>
        <v>-12007.089999999998</v>
      </c>
      <c r="I62" s="25"/>
    </row>
    <row r="63" spans="2:9" ht="12.75">
      <c r="B63" s="22"/>
      <c r="C63" s="22"/>
      <c r="D63" s="22"/>
      <c r="E63" s="22"/>
      <c r="F63" s="22"/>
      <c r="G63" s="22"/>
      <c r="H63" s="10"/>
      <c r="I63" s="10"/>
    </row>
    <row r="64" spans="2:3" ht="15">
      <c r="B64" s="4"/>
      <c r="C64" s="5"/>
    </row>
    <row r="65" spans="2:5" ht="15">
      <c r="B65" s="8" t="s">
        <v>16</v>
      </c>
      <c r="C65" s="11" t="s">
        <v>17</v>
      </c>
      <c r="D65" s="2"/>
      <c r="E65" s="2"/>
    </row>
    <row r="66" spans="2:9" ht="12.75">
      <c r="B66" s="31" t="s">
        <v>14</v>
      </c>
      <c r="C66" s="31"/>
      <c r="D66" s="31"/>
      <c r="E66" s="31"/>
      <c r="F66" s="31"/>
      <c r="G66" s="31"/>
      <c r="H66" s="25">
        <f>Query5_S_PR_TEPLO</f>
        <v>19067.27</v>
      </c>
      <c r="I66" s="25"/>
    </row>
    <row r="67" spans="2:9" ht="12.75">
      <c r="B67" s="31" t="s">
        <v>15</v>
      </c>
      <c r="C67" s="31"/>
      <c r="D67" s="31"/>
      <c r="E67" s="31"/>
      <c r="F67" s="31"/>
      <c r="G67" s="31"/>
      <c r="H67" s="25">
        <f>Query5_S_N_TEPLO</f>
        <v>17819.88</v>
      </c>
      <c r="I67" s="25"/>
    </row>
    <row r="68" spans="2:9" ht="15">
      <c r="B68" s="22" t="s">
        <v>20</v>
      </c>
      <c r="C68" s="22"/>
      <c r="D68" s="22"/>
      <c r="E68" s="22"/>
      <c r="F68" s="22"/>
      <c r="G68" s="13"/>
      <c r="H68" s="25">
        <f>H67-H66</f>
        <v>-1247.3899999999994</v>
      </c>
      <c r="I68" s="25"/>
    </row>
    <row r="69" spans="2:9" ht="15">
      <c r="B69" s="22"/>
      <c r="C69" s="22"/>
      <c r="D69" s="22"/>
      <c r="E69" s="22"/>
      <c r="F69" s="22"/>
      <c r="G69" s="13"/>
      <c r="H69" s="10"/>
      <c r="I69" s="10"/>
    </row>
    <row r="70" spans="2:3" ht="15">
      <c r="B70" s="4"/>
      <c r="C70" s="5"/>
    </row>
    <row r="71" spans="2:4" ht="15">
      <c r="B71" s="8" t="s">
        <v>18</v>
      </c>
      <c r="C71" s="11" t="s">
        <v>19</v>
      </c>
      <c r="D71" s="2"/>
    </row>
    <row r="72" spans="2:9" ht="12.75">
      <c r="B72" s="31" t="s">
        <v>14</v>
      </c>
      <c r="C72" s="31"/>
      <c r="D72" s="31"/>
      <c r="E72" s="31"/>
      <c r="F72" s="31"/>
      <c r="G72" s="31"/>
      <c r="H72" s="25">
        <f>Query5_S_PR_ELVO</f>
        <v>22612.21</v>
      </c>
      <c r="I72" s="25"/>
    </row>
    <row r="73" spans="2:9" ht="12.75">
      <c r="B73" s="31" t="s">
        <v>15</v>
      </c>
      <c r="C73" s="31"/>
      <c r="D73" s="31"/>
      <c r="E73" s="31"/>
      <c r="F73" s="31"/>
      <c r="G73" s="31"/>
      <c r="H73" s="25">
        <f>Query5_S_N_ELVO</f>
        <v>17001.66</v>
      </c>
      <c r="I73" s="25"/>
    </row>
    <row r="74" spans="2:9" ht="12.75">
      <c r="B74" s="22" t="s">
        <v>20</v>
      </c>
      <c r="C74" s="22"/>
      <c r="D74" s="22"/>
      <c r="E74" s="22"/>
      <c r="F74" s="22"/>
      <c r="G74" s="22"/>
      <c r="H74" s="25">
        <f>H73-H72</f>
        <v>-5610.549999999999</v>
      </c>
      <c r="I74" s="25"/>
    </row>
    <row r="75" spans="2:9" ht="12.75">
      <c r="B75" s="22"/>
      <c r="C75" s="22"/>
      <c r="D75" s="22"/>
      <c r="E75" s="22"/>
      <c r="F75" s="22"/>
      <c r="G75" s="22"/>
      <c r="H75" s="10"/>
      <c r="I75" s="10"/>
    </row>
    <row r="76" spans="2:9" ht="15">
      <c r="B76" s="12"/>
      <c r="C76" s="12"/>
      <c r="D76" s="12"/>
      <c r="E76" s="12"/>
      <c r="F76" s="12"/>
      <c r="G76" s="12"/>
      <c r="H76" s="10"/>
      <c r="I76" s="10"/>
    </row>
    <row r="77" spans="2:7" ht="15">
      <c r="B77" s="7"/>
      <c r="C77" s="7"/>
      <c r="D77" s="7"/>
      <c r="E77" s="7"/>
      <c r="F77" s="7"/>
      <c r="G77" s="7"/>
    </row>
  </sheetData>
  <sheetProtection/>
  <mergeCells count="125">
    <mergeCell ref="H74:I74"/>
    <mergeCell ref="B72:G72"/>
    <mergeCell ref="B73:G73"/>
    <mergeCell ref="B62:F63"/>
    <mergeCell ref="B68:F69"/>
    <mergeCell ref="B61:G61"/>
    <mergeCell ref="B66:G66"/>
    <mergeCell ref="B67:G67"/>
    <mergeCell ref="H72:I72"/>
    <mergeCell ref="H73:I73"/>
    <mergeCell ref="H61:I61"/>
    <mergeCell ref="B60:G60"/>
    <mergeCell ref="B11:G11"/>
    <mergeCell ref="H11:I11"/>
    <mergeCell ref="H13:I13"/>
    <mergeCell ref="H66:I66"/>
    <mergeCell ref="H67:I67"/>
    <mergeCell ref="H68:I68"/>
    <mergeCell ref="B10:G10"/>
    <mergeCell ref="H6:I6"/>
    <mergeCell ref="H62:I62"/>
    <mergeCell ref="H8:I8"/>
    <mergeCell ref="H9:I9"/>
    <mergeCell ref="B57:G57"/>
    <mergeCell ref="B7:G7"/>
    <mergeCell ref="H7:I7"/>
    <mergeCell ref="H10:I10"/>
    <mergeCell ref="H60:I60"/>
    <mergeCell ref="G62:G63"/>
    <mergeCell ref="B74:F75"/>
    <mergeCell ref="G74:G75"/>
    <mergeCell ref="H5:I5"/>
    <mergeCell ref="B13:G13"/>
    <mergeCell ref="B5:G5"/>
    <mergeCell ref="B6:G6"/>
    <mergeCell ref="B8:G8"/>
    <mergeCell ref="B9:G9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49:G49"/>
    <mergeCell ref="H49:I49"/>
    <mergeCell ref="B50:G50"/>
    <mergeCell ref="H50:I50"/>
    <mergeCell ref="B51:G51"/>
    <mergeCell ref="H51:I51"/>
    <mergeCell ref="B52:G52"/>
    <mergeCell ref="H52:I52"/>
    <mergeCell ref="B53:G53"/>
    <mergeCell ref="H53:I53"/>
    <mergeCell ref="B54:G54"/>
    <mergeCell ref="H54:I54"/>
    <mergeCell ref="B55:G55"/>
    <mergeCell ref="H55:I55"/>
    <mergeCell ref="B56:G56"/>
    <mergeCell ref="H56:I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4" t="s">
        <v>21</v>
      </c>
      <c r="B5" t="e">
        <f>XLR_ERRNAME</f>
        <v>#NAME?</v>
      </c>
    </row>
    <row r="6" spans="1:8" ht="12.75">
      <c r="A6" t="s">
        <v>22</v>
      </c>
      <c r="B6">
        <v>4809</v>
      </c>
      <c r="C6" s="15" t="s">
        <v>23</v>
      </c>
      <c r="D6" s="15" t="s">
        <v>24</v>
      </c>
      <c r="E6" s="15" t="s">
        <v>25</v>
      </c>
      <c r="F6" s="16">
        <v>43831</v>
      </c>
      <c r="G6" s="16">
        <v>44196</v>
      </c>
      <c r="H6" s="15" t="s">
        <v>26</v>
      </c>
    </row>
    <row r="7" spans="1:6" ht="12.75">
      <c r="A7" t="s">
        <v>27</v>
      </c>
      <c r="B7" s="15" t="s">
        <v>28</v>
      </c>
      <c r="C7">
        <v>3139.2</v>
      </c>
      <c r="D7" s="15" t="s">
        <v>29</v>
      </c>
      <c r="E7" s="15" t="s">
        <v>30</v>
      </c>
      <c r="F7">
        <v>392.4</v>
      </c>
    </row>
    <row r="8" spans="1:2" ht="12.75">
      <c r="A8" t="s">
        <v>31</v>
      </c>
      <c r="B8">
        <v>579627.74</v>
      </c>
    </row>
    <row r="9" spans="1:7" ht="12.75">
      <c r="A9" t="s">
        <v>32</v>
      </c>
      <c r="B9">
        <v>9529.44</v>
      </c>
      <c r="C9">
        <v>21536.53</v>
      </c>
      <c r="D9">
        <v>17819.88</v>
      </c>
      <c r="E9">
        <v>19067.27</v>
      </c>
      <c r="F9">
        <v>17001.66</v>
      </c>
      <c r="G9">
        <v>22612.21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Султанова Юлия</cp:lastModifiedBy>
  <cp:lastPrinted>2021-03-16T12:50:31Z</cp:lastPrinted>
  <dcterms:created xsi:type="dcterms:W3CDTF">2013-02-11T07:55:36Z</dcterms:created>
  <dcterms:modified xsi:type="dcterms:W3CDTF">2021-03-16T12:50:50Z</dcterms:modified>
  <cp:category/>
  <cp:version/>
  <cp:contentType/>
  <cp:contentStatus/>
</cp:coreProperties>
</file>