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<sst xmlns="http://schemas.openxmlformats.org/spreadsheetml/2006/main" count="76" uniqueCount="70">
  <si>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</si>
  <si>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</si>
  <si>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</si>
  <si>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</si>
  <si>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</si>
  <si>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</si>
  <si>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</si>
  <si>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</si>
  <si>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</si>
  <si>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</si>
  <si>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</si>
  <si>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</si>
  <si>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</si>
  <si>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</si>
  <si>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</si>
  <si>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</si>
  <si>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</si>
  <si>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</si>
  <si>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</si>
  <si>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</si>
  <si>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</si>
  <si>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</si>
  <si>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70/1</t>
  </si>
  <si>
    <t>01.01.2021г.</t>
  </si>
  <si>
    <t>31.12.2021г.</t>
  </si>
  <si>
    <t>Ганиев Д.М.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</si>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</sst>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8"/>
  <sheetViews>
    <sheetView tabSelected="1" zoomScalePageLayoutView="0" workbookViewId="0" topLeftCell="A20">
      <selection activeCell="M43" sqref="M4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70/1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1963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3581.3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5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80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125947.8</v>
      </c>
      <c r="I9" s="27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2">
        <v>69461.17</v>
      </c>
      <c r="I11" s="23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2">
        <v>50217.22</v>
      </c>
      <c r="I12" s="23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2">
        <v>9521.85</v>
      </c>
      <c r="I13" s="23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2">
        <v>4801</v>
      </c>
      <c r="I14" s="23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2">
        <v>4921.1</v>
      </c>
      <c r="I15" s="23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2">
        <v>104776.19</v>
      </c>
      <c r="I16" s="23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2">
        <v>19592.62</v>
      </c>
      <c r="I17" s="23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2">
        <v>81636.72</v>
      </c>
      <c r="I18" s="23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2">
        <v>3546.85</v>
      </c>
      <c r="I19" s="23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2">
        <v>32835.81</v>
      </c>
      <c r="I20" s="23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2">
        <v>2652.25</v>
      </c>
      <c r="I21" s="23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2">
        <v>1575.42</v>
      </c>
      <c r="I22" s="23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2">
        <v>8856</v>
      </c>
      <c r="I23" s="23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2">
        <v>728.35</v>
      </c>
      <c r="I24" s="23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2">
        <v>6514.49</v>
      </c>
      <c r="I25" s="23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2">
        <v>9559.69</v>
      </c>
      <c r="I26" s="23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2">
        <v>2949.61</v>
      </c>
      <c r="I27" s="23"/>
    </row>
    <row r="28" spans="2:11" ht="12.75" customHeight="1">
      <c r="B28" s="28" t="s">
        <v>49</v>
      </c>
      <c r="C28" s="29"/>
      <c r="D28" s="29"/>
      <c r="E28" s="29"/>
      <c r="F28" s="29"/>
      <c r="G28" s="30"/>
      <c r="H28" s="22">
        <v>82301.86</v>
      </c>
      <c r="I28" s="23"/>
      <c r="K28" s="16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2">
        <v>82301.86</v>
      </c>
      <c r="I29" s="23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2">
        <v>61803.76</v>
      </c>
      <c r="I30" s="23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2">
        <v>1379.72</v>
      </c>
      <c r="I31" s="23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2">
        <v>60424.04</v>
      </c>
      <c r="I32" s="23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2">
        <v>15994.4</v>
      </c>
      <c r="I33" s="23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2">
        <v>1040.77</v>
      </c>
      <c r="I34" s="23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2">
        <v>2031.75</v>
      </c>
      <c r="I35" s="23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2">
        <v>10069.52</v>
      </c>
      <c r="I36" s="23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2">
        <v>2852.36</v>
      </c>
      <c r="I37" s="23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2">
        <v>35869.43</v>
      </c>
      <c r="I38" s="23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2">
        <v>403042.62</v>
      </c>
      <c r="I39" s="23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2">
        <v>608964.84</v>
      </c>
      <c r="I40" s="23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2">
        <v>537514.46</v>
      </c>
      <c r="I41" s="23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2">
        <v>6267.48</v>
      </c>
      <c r="I42" s="23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2">
        <v>6291.95</v>
      </c>
      <c r="I43" s="23"/>
    </row>
    <row r="44" spans="2:11" ht="12.75" customHeight="1">
      <c r="B44" s="28" t="s">
        <v>65</v>
      </c>
      <c r="C44" s="29"/>
      <c r="D44" s="29"/>
      <c r="E44" s="29"/>
      <c r="F44" s="29"/>
      <c r="G44" s="30"/>
      <c r="H44" s="22">
        <v>615232.32</v>
      </c>
      <c r="I44" s="23"/>
      <c r="K44" s="17"/>
    </row>
    <row r="45" spans="2:11" ht="12.75" customHeight="1">
      <c r="B45" s="28" t="s">
        <v>66</v>
      </c>
      <c r="C45" s="29"/>
      <c r="D45" s="29"/>
      <c r="E45" s="29"/>
      <c r="F45" s="29"/>
      <c r="G45" s="30"/>
      <c r="H45" s="22">
        <v>543806.41</v>
      </c>
      <c r="I45" s="23"/>
      <c r="K45" s="17"/>
    </row>
    <row r="46" spans="2:11" ht="12.75" customHeight="1">
      <c r="B46" s="28" t="s">
        <v>67</v>
      </c>
      <c r="C46" s="29"/>
      <c r="D46" s="29"/>
      <c r="E46" s="29"/>
      <c r="F46" s="29"/>
      <c r="G46" s="30"/>
      <c r="H46" s="22">
        <v>212189.69999999995</v>
      </c>
      <c r="I46" s="23"/>
      <c r="K46" s="17"/>
    </row>
    <row r="47" spans="2:9" ht="12.75" customHeight="1">
      <c r="B47" s="28" t="s">
        <v>68</v>
      </c>
      <c r="C47" s="29"/>
      <c r="D47" s="29"/>
      <c r="E47" s="29"/>
      <c r="F47" s="29"/>
      <c r="G47" s="30"/>
      <c r="H47" s="22">
        <v>186991.61</v>
      </c>
      <c r="I47" s="23"/>
    </row>
    <row r="48" spans="2:9" ht="12.75" customHeight="1">
      <c r="B48" s="28" t="s">
        <v>69</v>
      </c>
      <c r="C48" s="29"/>
      <c r="D48" s="29"/>
      <c r="E48" s="29"/>
      <c r="F48" s="29"/>
      <c r="G48" s="30"/>
      <c r="H48" s="22">
        <v>122587.01</v>
      </c>
      <c r="I48" s="23"/>
    </row>
    <row r="49" spans="2:7" ht="15">
      <c r="B49" s="26" t="s">
        <v>10</v>
      </c>
      <c r="C49" s="26"/>
      <c r="D49" s="26"/>
      <c r="E49" s="26"/>
      <c r="F49" s="26"/>
      <c r="G49" s="26"/>
    </row>
    <row r="50" spans="2:7" ht="15">
      <c r="B50" s="3"/>
      <c r="C50" s="3"/>
      <c r="D50" s="3"/>
      <c r="E50" s="3"/>
      <c r="F50" s="3"/>
      <c r="G50" s="3"/>
    </row>
    <row r="51" spans="2:7" ht="15">
      <c r="B51" s="7" t="s">
        <v>11</v>
      </c>
      <c r="C51" s="8" t="s">
        <v>12</v>
      </c>
      <c r="D51" s="6"/>
      <c r="E51" s="6"/>
      <c r="F51" s="6"/>
      <c r="G51" s="3"/>
    </row>
    <row r="52" spans="2:9" ht="12.75">
      <c r="B52" s="19" t="s">
        <v>13</v>
      </c>
      <c r="C52" s="19"/>
      <c r="D52" s="19"/>
      <c r="E52" s="19"/>
      <c r="F52" s="19"/>
      <c r="G52" s="19"/>
      <c r="H52" s="18">
        <f>Query5_S_PR_VODA</f>
        <v>13731.9</v>
      </c>
      <c r="I52" s="18"/>
    </row>
    <row r="53" spans="2:9" ht="12.75">
      <c r="B53" s="19" t="s">
        <v>14</v>
      </c>
      <c r="C53" s="19"/>
      <c r="D53" s="19"/>
      <c r="E53" s="19"/>
      <c r="F53" s="19"/>
      <c r="G53" s="19"/>
      <c r="H53" s="18">
        <f>Query5_S_N_VODA</f>
        <v>13449.24</v>
      </c>
      <c r="I53" s="18"/>
    </row>
    <row r="54" spans="2:9" ht="12.75">
      <c r="B54" s="20" t="s">
        <v>19</v>
      </c>
      <c r="C54" s="20"/>
      <c r="D54" s="20"/>
      <c r="E54" s="20"/>
      <c r="F54" s="20"/>
      <c r="G54" s="20"/>
      <c r="H54" s="18">
        <f>H53-H52</f>
        <v>-282.65999999999985</v>
      </c>
      <c r="I54" s="18"/>
    </row>
    <row r="55" spans="2:9" ht="12.75">
      <c r="B55" s="20"/>
      <c r="C55" s="20"/>
      <c r="D55" s="20"/>
      <c r="E55" s="20"/>
      <c r="F55" s="20"/>
      <c r="G55" s="20"/>
      <c r="H55" s="9"/>
      <c r="I55" s="9"/>
    </row>
    <row r="56" spans="2:3" ht="15">
      <c r="B56" s="4"/>
      <c r="C56" s="5"/>
    </row>
    <row r="57" spans="2:5" ht="15">
      <c r="B57" s="7" t="s">
        <v>15</v>
      </c>
      <c r="C57" s="10" t="s">
        <v>16</v>
      </c>
      <c r="D57" s="2"/>
      <c r="E57" s="2"/>
    </row>
    <row r="58" spans="2:9" ht="12.75">
      <c r="B58" s="19" t="s">
        <v>13</v>
      </c>
      <c r="C58" s="19"/>
      <c r="D58" s="19"/>
      <c r="E58" s="19"/>
      <c r="F58" s="19"/>
      <c r="G58" s="19"/>
      <c r="H58" s="18">
        <f>Query5_S_PR_TEPLO</f>
        <v>25524.44</v>
      </c>
      <c r="I58" s="18"/>
    </row>
    <row r="59" spans="2:9" ht="12.75">
      <c r="B59" s="19" t="s">
        <v>14</v>
      </c>
      <c r="C59" s="19"/>
      <c r="D59" s="19"/>
      <c r="E59" s="19"/>
      <c r="F59" s="19"/>
      <c r="G59" s="19"/>
      <c r="H59" s="18">
        <f>Query5_S_N_TEPLO</f>
        <v>25448.1</v>
      </c>
      <c r="I59" s="18"/>
    </row>
    <row r="60" spans="2:9" ht="15">
      <c r="B60" s="20" t="s">
        <v>19</v>
      </c>
      <c r="C60" s="20"/>
      <c r="D60" s="20"/>
      <c r="E60" s="20"/>
      <c r="F60" s="20"/>
      <c r="G60" s="12"/>
      <c r="H60" s="18">
        <f>H59-H58</f>
        <v>-76.34000000000015</v>
      </c>
      <c r="I60" s="18"/>
    </row>
    <row r="61" spans="2:9" ht="15">
      <c r="B61" s="20"/>
      <c r="C61" s="20"/>
      <c r="D61" s="20"/>
      <c r="E61" s="20"/>
      <c r="F61" s="20"/>
      <c r="G61" s="12"/>
      <c r="H61" s="9"/>
      <c r="I61" s="9"/>
    </row>
    <row r="62" spans="2:3" ht="15">
      <c r="B62" s="4"/>
      <c r="C62" s="5"/>
    </row>
    <row r="63" spans="2:4" ht="15">
      <c r="B63" s="7" t="s">
        <v>17</v>
      </c>
      <c r="C63" s="10" t="s">
        <v>18</v>
      </c>
      <c r="D63" s="2"/>
    </row>
    <row r="64" spans="2:9" ht="12.75">
      <c r="B64" s="19" t="s">
        <v>13</v>
      </c>
      <c r="C64" s="19"/>
      <c r="D64" s="19"/>
      <c r="E64" s="19"/>
      <c r="F64" s="19"/>
      <c r="G64" s="19"/>
      <c r="H64" s="18">
        <f>Query5_S_PR_ELVO</f>
        <v>51144.58</v>
      </c>
      <c r="I64" s="18"/>
    </row>
    <row r="65" spans="2:9" ht="12.75">
      <c r="B65" s="19" t="s">
        <v>14</v>
      </c>
      <c r="C65" s="19"/>
      <c r="D65" s="19"/>
      <c r="E65" s="19"/>
      <c r="F65" s="19"/>
      <c r="G65" s="19"/>
      <c r="H65" s="18">
        <f>Query5_S_N_ELVO</f>
        <v>14449.74</v>
      </c>
      <c r="I65" s="18"/>
    </row>
    <row r="66" spans="2:9" ht="12.75">
      <c r="B66" s="20" t="s">
        <v>19</v>
      </c>
      <c r="C66" s="20"/>
      <c r="D66" s="20"/>
      <c r="E66" s="20"/>
      <c r="F66" s="20"/>
      <c r="G66" s="20"/>
      <c r="H66" s="18">
        <f>H65-H64</f>
        <v>-36694.840000000004</v>
      </c>
      <c r="I66" s="18"/>
    </row>
    <row r="67" spans="2:9" ht="12.75">
      <c r="B67" s="20"/>
      <c r="C67" s="20"/>
      <c r="D67" s="20"/>
      <c r="E67" s="20"/>
      <c r="F67" s="20"/>
      <c r="G67" s="20"/>
      <c r="H67" s="9"/>
      <c r="I67" s="9"/>
    </row>
    <row r="68" spans="2:9" ht="15">
      <c r="B68" s="11"/>
      <c r="C68" s="11"/>
      <c r="D68" s="11"/>
      <c r="E68" s="11"/>
      <c r="F68" s="11"/>
      <c r="G68" s="11"/>
      <c r="H68" s="9"/>
      <c r="I68" s="9"/>
    </row>
  </sheetData>
  <sheetProtection/>
  <mergeCells count="109">
    <mergeCell ref="B47:G47"/>
    <mergeCell ref="H47:I47"/>
    <mergeCell ref="B43:G43"/>
    <mergeCell ref="H43:I43"/>
    <mergeCell ref="B44:G44"/>
    <mergeCell ref="H44:I44"/>
    <mergeCell ref="B48:G48"/>
    <mergeCell ref="H48:I48"/>
    <mergeCell ref="B45:G45"/>
    <mergeCell ref="H45:I45"/>
    <mergeCell ref="B46:G46"/>
    <mergeCell ref="H46:I46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6:F67"/>
    <mergeCell ref="G66:G67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4:I54"/>
    <mergeCell ref="H7:I7"/>
    <mergeCell ref="H8:I8"/>
    <mergeCell ref="B49:G49"/>
    <mergeCell ref="H9:I9"/>
    <mergeCell ref="H52:I52"/>
    <mergeCell ref="G54:G55"/>
    <mergeCell ref="H11:I11"/>
    <mergeCell ref="H53:I53"/>
    <mergeCell ref="B52:G52"/>
    <mergeCell ref="B10:G10"/>
    <mergeCell ref="H10:I10"/>
    <mergeCell ref="H12:I12"/>
    <mergeCell ref="H58:I58"/>
    <mergeCell ref="H59:I59"/>
    <mergeCell ref="H60:I60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4780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3581.3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125947.8</v>
      </c>
    </row>
    <row r="9" spans="1:7" ht="12.75">
      <c r="A9" t="s">
        <v>31</v>
      </c>
      <c r="B9">
        <v>13449.24</v>
      </c>
      <c r="C9">
        <v>13731.9</v>
      </c>
      <c r="D9">
        <v>25448.1</v>
      </c>
      <c r="E9">
        <v>25524.44</v>
      </c>
      <c r="F9">
        <v>14449.74</v>
      </c>
      <c r="G9">
        <v>51144.58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2022-03-25T09:50:22Z</dcterms:modified>
  <cp:category/>
  <cp:version/>
  <cp:contentType/>
  <cp:contentStatus/>
</cp:coreProperties>
</file>