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'Лист1'!$A$12:$I$50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'Лист1'!$A$1:$I$70</definedName>
  </definedNames>
  <calcPr fullCalcOnLoad="1"/>
</workbook>
</file>

<file path=xl/sharedStrings.xml><?xml version="1.0" encoding="utf-8"?>
<sst xmlns="http://schemas.openxmlformats.org/spreadsheetml/2006/main" count="78" uniqueCount="72">
  <si>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</si>
  <si>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</si>
  <si>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</si>
  <si>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</si>
  <si>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</si>
  <si>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</si>
  <si>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</si>
  <si>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</si>
  <si>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</si>
  <si>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</si>
  <si>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</si>
  <si>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</si>
  <si>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</si>
  <si>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</si>
  <si>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</si>
  <si>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</si>
  <si>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</si>
  <si>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</si>
  <si>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</si>
  <si>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</si>
  <si>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</si>
  <si>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</si>
  <si>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</si>
  <si>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ул.Нежинская, 36</t>
  </si>
  <si>
    <t>01.01.2020г.</t>
  </si>
  <si>
    <t>31.12.2020г.</t>
  </si>
  <si>
    <t>Шамматов И.Т.</t>
  </si>
  <si>
    <t>Query3</t>
  </si>
  <si>
    <t>1942</t>
  </si>
  <si>
    <t>2</t>
  </si>
  <si>
    <t>18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</si>
  <si>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</si>
  <si>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</si>
  <si>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</si>
  <si>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</si>
  <si>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</si>
  <si>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--Ремонт кровли участками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</si>
  <si>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</si>
  <si>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</si>
  <si>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</si>
  <si>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</si>
  <si>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</si>
  <si>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</si>
  <si>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</si>
  <si>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</si>
  <si>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</si>
  <si>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--Огнезащита деревянных конструкций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</si>
  <si>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</si>
  <si>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</si>
  <si>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</si>
  <si>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</si>
  <si>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--Засыпка песка на детскую площадку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</si>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</sst>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74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0"/>
  <sheetViews>
    <sheetView tabSelected="1" zoomScalePageLayoutView="0" workbookViewId="0" topLeftCell="A1">
      <selection activeCell="A71" sqref="A71:IV79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4.37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ул.Нежинская, 36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1942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950.3</v>
      </c>
      <c r="I6" s="23"/>
    </row>
    <row r="7" spans="2:9" ht="12.75">
      <c r="B7" s="27" t="s">
        <v>10</v>
      </c>
      <c r="C7" s="28"/>
      <c r="D7" s="28"/>
      <c r="E7" s="28"/>
      <c r="F7" s="28"/>
      <c r="G7" s="29"/>
      <c r="H7" s="23">
        <f>Query3_AREANEJIL</f>
        <v>128.7</v>
      </c>
      <c r="I7" s="23"/>
    </row>
    <row r="8" spans="2:9" ht="12.75">
      <c r="B8" s="24" t="s">
        <v>7</v>
      </c>
      <c r="C8" s="24"/>
      <c r="D8" s="24"/>
      <c r="E8" s="24"/>
      <c r="F8" s="24"/>
      <c r="G8" s="24"/>
      <c r="H8" s="23" t="str">
        <f>Query3_ETAG</f>
        <v>2</v>
      </c>
      <c r="I8" s="23"/>
    </row>
    <row r="9" spans="2:9" ht="12.75">
      <c r="B9" s="24" t="s">
        <v>8</v>
      </c>
      <c r="C9" s="24"/>
      <c r="D9" s="24"/>
      <c r="E9" s="24"/>
      <c r="F9" s="24"/>
      <c r="G9" s="24"/>
      <c r="H9" s="23" t="str">
        <f>Query3_KOLVOFLAT</f>
        <v>18</v>
      </c>
      <c r="I9" s="23"/>
    </row>
    <row r="10" spans="2:9" ht="12.75">
      <c r="B10" s="24" t="s">
        <v>9</v>
      </c>
      <c r="C10" s="24"/>
      <c r="D10" s="24"/>
      <c r="E10" s="24"/>
      <c r="F10" s="24"/>
      <c r="G10" s="24"/>
      <c r="H10" s="30">
        <f>Query4_SALDO</f>
        <v>-267307.3</v>
      </c>
      <c r="I10" s="30"/>
    </row>
    <row r="11" spans="2:9" ht="15">
      <c r="B11" s="32" t="s">
        <v>3</v>
      </c>
      <c r="C11" s="32"/>
      <c r="D11" s="32"/>
      <c r="E11" s="32"/>
      <c r="F11" s="32"/>
      <c r="G11" s="32"/>
      <c r="H11" s="32" t="s">
        <v>4</v>
      </c>
      <c r="I11" s="32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9126.95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5308.09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1950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1868.86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33977.33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5200.08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3402.67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25374.58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17076.64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273.5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1449.6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121.39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1140.31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14091.84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24893.66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24893.66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41554.6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339.52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8085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7185.95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25944.13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10002.3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10002.3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6403.61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542.88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933.51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4754.35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172.87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8549.35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151584.44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161475.28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98235.46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591.84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164.09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162067.12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98399.55</v>
      </c>
      <c r="I47" s="21"/>
    </row>
    <row r="48" spans="2:10" ht="12.75" customHeight="1">
      <c r="B48" s="17" t="s">
        <v>69</v>
      </c>
      <c r="C48" s="18"/>
      <c r="D48" s="18"/>
      <c r="E48" s="18"/>
      <c r="F48" s="18"/>
      <c r="G48" s="19"/>
      <c r="H48" s="20">
        <v>10482.679999999993</v>
      </c>
      <c r="I48" s="21"/>
      <c r="J48" s="16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351875.24</v>
      </c>
      <c r="I49" s="21"/>
    </row>
    <row r="50" spans="2:9" ht="12.75" customHeight="1">
      <c r="B50" s="17" t="s">
        <v>71</v>
      </c>
      <c r="C50" s="18"/>
      <c r="D50" s="18"/>
      <c r="E50" s="18"/>
      <c r="F50" s="18"/>
      <c r="G50" s="19"/>
      <c r="H50" s="20">
        <v>97338.65</v>
      </c>
      <c r="I50" s="21"/>
    </row>
    <row r="51" spans="2:7" ht="15">
      <c r="B51" s="26" t="s">
        <v>11</v>
      </c>
      <c r="C51" s="26"/>
      <c r="D51" s="26"/>
      <c r="E51" s="26"/>
      <c r="F51" s="26"/>
      <c r="G51" s="26"/>
    </row>
    <row r="52" spans="2:7" ht="15">
      <c r="B52" s="3"/>
      <c r="C52" s="3"/>
      <c r="D52" s="3"/>
      <c r="E52" s="3"/>
      <c r="F52" s="3"/>
      <c r="G52" s="3"/>
    </row>
    <row r="53" spans="2:7" ht="15">
      <c r="B53" s="7" t="s">
        <v>12</v>
      </c>
      <c r="C53" s="8" t="s">
        <v>13</v>
      </c>
      <c r="D53" s="6"/>
      <c r="E53" s="6"/>
      <c r="F53" s="6"/>
      <c r="G53" s="3"/>
    </row>
    <row r="54" spans="2:9" ht="12.75">
      <c r="B54" s="31" t="s">
        <v>14</v>
      </c>
      <c r="C54" s="31"/>
      <c r="D54" s="31"/>
      <c r="E54" s="31"/>
      <c r="F54" s="31"/>
      <c r="G54" s="31"/>
      <c r="H54" s="25">
        <f>Query5_S_PR_VODA</f>
        <v>8449.1</v>
      </c>
      <c r="I54" s="25"/>
    </row>
    <row r="55" spans="2:9" ht="12.75">
      <c r="B55" s="31" t="s">
        <v>15</v>
      </c>
      <c r="C55" s="31"/>
      <c r="D55" s="31"/>
      <c r="E55" s="31"/>
      <c r="F55" s="31"/>
      <c r="G55" s="31"/>
      <c r="H55" s="25">
        <f>Query5_S_N_VODA</f>
        <v>3738.54</v>
      </c>
      <c r="I55" s="25"/>
    </row>
    <row r="56" spans="2:9" ht="12.75">
      <c r="B56" s="22" t="s">
        <v>20</v>
      </c>
      <c r="C56" s="22"/>
      <c r="D56" s="22"/>
      <c r="E56" s="22"/>
      <c r="F56" s="22"/>
      <c r="G56" s="22"/>
      <c r="H56" s="25">
        <f>H55-H54</f>
        <v>-4710.56</v>
      </c>
      <c r="I56" s="25"/>
    </row>
    <row r="57" spans="2:9" ht="12.75">
      <c r="B57" s="22"/>
      <c r="C57" s="22"/>
      <c r="D57" s="22"/>
      <c r="E57" s="22"/>
      <c r="F57" s="22"/>
      <c r="G57" s="22"/>
      <c r="H57" s="9"/>
      <c r="I57" s="9"/>
    </row>
    <row r="58" spans="2:3" ht="15">
      <c r="B58" s="4"/>
      <c r="C58" s="5"/>
    </row>
    <row r="59" spans="2:5" ht="15">
      <c r="B59" s="7" t="s">
        <v>16</v>
      </c>
      <c r="C59" s="10" t="s">
        <v>17</v>
      </c>
      <c r="D59" s="2"/>
      <c r="E59" s="2"/>
    </row>
    <row r="60" spans="2:9" ht="12.75">
      <c r="B60" s="31" t="s">
        <v>14</v>
      </c>
      <c r="C60" s="31"/>
      <c r="D60" s="31"/>
      <c r="E60" s="31"/>
      <c r="F60" s="31"/>
      <c r="G60" s="31"/>
      <c r="H60" s="25">
        <f>Query5_S_PR_TEPLO</f>
        <v>7414.71</v>
      </c>
      <c r="I60" s="25"/>
    </row>
    <row r="61" spans="2:9" ht="12.75">
      <c r="B61" s="31" t="s">
        <v>15</v>
      </c>
      <c r="C61" s="31"/>
      <c r="D61" s="31"/>
      <c r="E61" s="31"/>
      <c r="F61" s="31"/>
      <c r="G61" s="31"/>
      <c r="H61" s="25">
        <f>Query5_S_N_TEPLO</f>
        <v>6929.64</v>
      </c>
      <c r="I61" s="25"/>
    </row>
    <row r="62" spans="2:9" ht="15">
      <c r="B62" s="22" t="s">
        <v>20</v>
      </c>
      <c r="C62" s="22"/>
      <c r="D62" s="22"/>
      <c r="E62" s="22"/>
      <c r="F62" s="22"/>
      <c r="G62" s="12"/>
      <c r="H62" s="25">
        <f>H61-H60</f>
        <v>-485.0699999999997</v>
      </c>
      <c r="I62" s="25"/>
    </row>
    <row r="63" spans="2:9" ht="15">
      <c r="B63" s="22"/>
      <c r="C63" s="22"/>
      <c r="D63" s="22"/>
      <c r="E63" s="22"/>
      <c r="F63" s="22"/>
      <c r="G63" s="12"/>
      <c r="H63" s="9"/>
      <c r="I63" s="9"/>
    </row>
    <row r="64" spans="2:3" ht="15">
      <c r="B64" s="4"/>
      <c r="C64" s="5"/>
    </row>
    <row r="65" spans="2:4" ht="15">
      <c r="B65" s="7" t="s">
        <v>18</v>
      </c>
      <c r="C65" s="10" t="s">
        <v>19</v>
      </c>
      <c r="D65" s="2"/>
    </row>
    <row r="66" spans="2:9" ht="12.75">
      <c r="B66" s="31" t="s">
        <v>14</v>
      </c>
      <c r="C66" s="31"/>
      <c r="D66" s="31"/>
      <c r="E66" s="31"/>
      <c r="F66" s="31"/>
      <c r="G66" s="31"/>
      <c r="H66" s="25">
        <f>Query5_S_PR_ELVO</f>
        <v>1598.23</v>
      </c>
      <c r="I66" s="25"/>
    </row>
    <row r="67" spans="2:9" ht="12.75">
      <c r="B67" s="31" t="s">
        <v>15</v>
      </c>
      <c r="C67" s="31"/>
      <c r="D67" s="31"/>
      <c r="E67" s="31"/>
      <c r="F67" s="31"/>
      <c r="G67" s="31"/>
      <c r="H67" s="25">
        <f>Query5_S_N_ELVO</f>
        <v>1201.68</v>
      </c>
      <c r="I67" s="25"/>
    </row>
    <row r="68" spans="2:9" ht="12.75">
      <c r="B68" s="22" t="s">
        <v>20</v>
      </c>
      <c r="C68" s="22"/>
      <c r="D68" s="22"/>
      <c r="E68" s="22"/>
      <c r="F68" s="22"/>
      <c r="G68" s="22"/>
      <c r="H68" s="25">
        <f>H67-H66</f>
        <v>-396.54999999999995</v>
      </c>
      <c r="I68" s="25"/>
    </row>
    <row r="69" spans="2:9" ht="12.75">
      <c r="B69" s="22"/>
      <c r="C69" s="22"/>
      <c r="D69" s="22"/>
      <c r="E69" s="22"/>
      <c r="F69" s="22"/>
      <c r="G69" s="22"/>
      <c r="H69" s="9"/>
      <c r="I69" s="9"/>
    </row>
    <row r="70" spans="2:9" ht="15">
      <c r="B70" s="11"/>
      <c r="C70" s="11"/>
      <c r="D70" s="11"/>
      <c r="E70" s="11"/>
      <c r="F70" s="11"/>
      <c r="G70" s="11"/>
      <c r="H70" s="9"/>
      <c r="I70" s="9"/>
    </row>
  </sheetData>
  <sheetProtection/>
  <mergeCells count="113">
    <mergeCell ref="H68:I68"/>
    <mergeCell ref="B66:G66"/>
    <mergeCell ref="B67:G67"/>
    <mergeCell ref="B56:F57"/>
    <mergeCell ref="B62:F63"/>
    <mergeCell ref="B55:G55"/>
    <mergeCell ref="B60:G60"/>
    <mergeCell ref="B61:G61"/>
    <mergeCell ref="H66:I66"/>
    <mergeCell ref="H67:I67"/>
    <mergeCell ref="H55:I55"/>
    <mergeCell ref="B54:G54"/>
    <mergeCell ref="B11:G11"/>
    <mergeCell ref="H11:I11"/>
    <mergeCell ref="H13:I13"/>
    <mergeCell ref="H60:I60"/>
    <mergeCell ref="H61:I61"/>
    <mergeCell ref="H62:I62"/>
    <mergeCell ref="B10:G10"/>
    <mergeCell ref="H6:I6"/>
    <mergeCell ref="H56:I56"/>
    <mergeCell ref="H8:I8"/>
    <mergeCell ref="H9:I9"/>
    <mergeCell ref="B51:G51"/>
    <mergeCell ref="B7:G7"/>
    <mergeCell ref="H7:I7"/>
    <mergeCell ref="H10:I10"/>
    <mergeCell ref="H54:I54"/>
    <mergeCell ref="G56:G57"/>
    <mergeCell ref="B68:F69"/>
    <mergeCell ref="G68:G69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9:G49"/>
    <mergeCell ref="H49:I49"/>
    <mergeCell ref="B50:G50"/>
    <mergeCell ref="H50:I50"/>
    <mergeCell ref="B46:G46"/>
    <mergeCell ref="H46:I46"/>
    <mergeCell ref="B47:G47"/>
    <mergeCell ref="H47:I47"/>
    <mergeCell ref="B48:G48"/>
    <mergeCell ref="H48:I4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4675</v>
      </c>
      <c r="C6" s="14" t="s">
        <v>23</v>
      </c>
      <c r="D6" s="14" t="s">
        <v>24</v>
      </c>
      <c r="E6" s="14" t="s">
        <v>25</v>
      </c>
      <c r="F6" s="15">
        <v>43831</v>
      </c>
      <c r="G6" s="15">
        <v>44196</v>
      </c>
      <c r="H6" s="14" t="s">
        <v>26</v>
      </c>
    </row>
    <row r="7" spans="1:6" ht="12.75">
      <c r="A7" t="s">
        <v>27</v>
      </c>
      <c r="B7" s="14" t="s">
        <v>28</v>
      </c>
      <c r="C7">
        <v>950.3</v>
      </c>
      <c r="D7" s="14" t="s">
        <v>29</v>
      </c>
      <c r="E7" s="14" t="s">
        <v>30</v>
      </c>
      <c r="F7">
        <v>128.7</v>
      </c>
    </row>
    <row r="8" spans="1:2" ht="12.75">
      <c r="A8" t="s">
        <v>31</v>
      </c>
      <c r="B8">
        <v>-267307.3</v>
      </c>
    </row>
    <row r="9" spans="1:7" ht="12.75">
      <c r="A9" t="s">
        <v>32</v>
      </c>
      <c r="B9">
        <v>3738.54</v>
      </c>
      <c r="C9">
        <v>8449.1</v>
      </c>
      <c r="D9">
        <v>6929.64</v>
      </c>
      <c r="E9">
        <v>7414.71</v>
      </c>
      <c r="F9">
        <v>1201.68</v>
      </c>
      <c r="G9">
        <v>1598.23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Пользователь Windows</cp:lastModifiedBy>
  <cp:lastPrinted>2021-03-16T11:02:15Z</cp:lastPrinted>
  <dcterms:created xsi:type="dcterms:W3CDTF">2013-02-11T07:55:36Z</dcterms:created>
  <dcterms:modified xsi:type="dcterms:W3CDTF">2021-03-26T08:46:43Z</dcterms:modified>
  <cp:category/>
  <cp:version/>
  <cp:contentType/>
  <cp:contentStatus/>
</cp:coreProperties>
</file>