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<sst xmlns="http://schemas.openxmlformats.org/spreadsheetml/2006/main" count="84" uniqueCount="78">
  <si>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</si>
  <si>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</si>
  <si>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</si>
  <si>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</si>
  <si>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</si>
  <si>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</si>
  <si>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</si>
  <si>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</si>
  <si>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</si>
  <si>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</si>
  <si>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</si>
  <si>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</si>
  <si>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</si>
  <si>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</si>
  <si>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</si>
  <si>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</si>
  <si>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</si>
  <si>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</si>
  <si>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</si>
  <si>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</si>
  <si>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</si>
  <si>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</si>
  <si>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75</t>
  </si>
  <si>
    <t>01.01.2020г.</t>
  </si>
  <si>
    <t>31.12.2020г.</t>
  </si>
  <si>
    <t>Шамматов И.Т.</t>
  </si>
  <si>
    <t>Query3</t>
  </si>
  <si>
    <t>1961</t>
  </si>
  <si>
    <t>5</t>
  </si>
  <si>
    <t>59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</si>
  <si>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</si>
  <si>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</si>
  <si>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</si>
  <si>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</si>
  <si>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--Замена радиаторов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</si>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</sst>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7"/>
  <sheetViews>
    <sheetView tabSelected="1" zoomScalePageLayoutView="0" workbookViewId="0" topLeftCell="A67">
      <selection activeCell="A78" sqref="A78:IV8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75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4" t="s">
        <v>5</v>
      </c>
      <c r="C5" s="24"/>
      <c r="D5" s="24"/>
      <c r="E5" s="24"/>
      <c r="F5" s="24"/>
      <c r="G5" s="24"/>
      <c r="H5" s="23" t="str">
        <f>Query3_GODPOSTR</f>
        <v>1961</v>
      </c>
      <c r="I5" s="23"/>
    </row>
    <row r="6" spans="2:9" ht="12">
      <c r="B6" s="24" t="s">
        <v>6</v>
      </c>
      <c r="C6" s="24"/>
      <c r="D6" s="24"/>
      <c r="E6" s="24"/>
      <c r="F6" s="24"/>
      <c r="G6" s="24"/>
      <c r="H6" s="23">
        <f>Query3_TOTALAREA</f>
        <v>2486.8</v>
      </c>
      <c r="I6" s="23"/>
    </row>
    <row r="7" spans="2:9" ht="12">
      <c r="B7" s="27" t="s">
        <v>9</v>
      </c>
      <c r="C7" s="28"/>
      <c r="D7" s="28"/>
      <c r="E7" s="28"/>
      <c r="F7" s="28"/>
      <c r="G7" s="29"/>
      <c r="H7" s="23">
        <f>Query3_AREANEJIL</f>
        <v>496.5</v>
      </c>
      <c r="I7" s="23"/>
    </row>
    <row r="8" spans="2:9" ht="12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">
      <c r="B9" s="24" t="s">
        <v>8</v>
      </c>
      <c r="C9" s="24"/>
      <c r="D9" s="24"/>
      <c r="E9" s="24"/>
      <c r="F9" s="24"/>
      <c r="G9" s="24"/>
      <c r="H9" s="23" t="str">
        <f>Query3_KOLVOFLAT</f>
        <v>59</v>
      </c>
      <c r="I9" s="23"/>
    </row>
    <row r="10" spans="2:9" ht="13.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32498.77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26225.07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4278.7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1995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128749.8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15871.8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2049.87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40740.15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21473.86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48614.12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38162.47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709.4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93.36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465.34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3754.29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5561.04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16000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10850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729.04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121080.57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72780.57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48300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57081.26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356.51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5865.03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50859.72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5411.6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5411.6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13766.7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790.8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1290.43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10821.11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864.36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50621.23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447372.4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410919.04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323608.26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6267.48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5701.77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61343.64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61297.69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478530.16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390607.72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31157.75999999995</v>
      </c>
      <c r="I54" s="21"/>
    </row>
    <row r="55" spans="2:9" ht="12.75" customHeight="1">
      <c r="B55" s="17" t="s">
        <v>76</v>
      </c>
      <c r="C55" s="18"/>
      <c r="D55" s="18"/>
      <c r="E55" s="18"/>
      <c r="F55" s="18"/>
      <c r="G55" s="19"/>
      <c r="H55" s="20">
        <v>670422.58</v>
      </c>
      <c r="I55" s="21"/>
    </row>
    <row r="56" spans="2:9" ht="12.75" customHeight="1">
      <c r="B56" s="17" t="s">
        <v>77</v>
      </c>
      <c r="C56" s="18"/>
      <c r="D56" s="18"/>
      <c r="E56" s="18"/>
      <c r="F56" s="18"/>
      <c r="G56" s="19"/>
      <c r="H56" s="20">
        <v>115299.9</v>
      </c>
      <c r="I56" s="21"/>
    </row>
    <row r="57" spans="2:7" ht="14.25">
      <c r="B57" s="26" t="s">
        <v>10</v>
      </c>
      <c r="C57" s="26"/>
      <c r="D57" s="26"/>
      <c r="E57" s="26"/>
      <c r="F57" s="26"/>
      <c r="G57" s="26"/>
    </row>
    <row r="58" spans="2:7" ht="14.25">
      <c r="B58" s="3"/>
      <c r="C58" s="3"/>
      <c r="D58" s="3"/>
      <c r="E58" s="3"/>
      <c r="F58" s="3"/>
      <c r="G58" s="3"/>
    </row>
    <row r="59" spans="2:7" ht="14.25">
      <c r="B59" s="8" t="s">
        <v>11</v>
      </c>
      <c r="C59" s="9" t="s">
        <v>12</v>
      </c>
      <c r="D59" s="6"/>
      <c r="E59" s="6"/>
      <c r="F59" s="6"/>
      <c r="G59" s="3"/>
    </row>
    <row r="60" spans="2:9" ht="12">
      <c r="B60" s="30" t="s">
        <v>13</v>
      </c>
      <c r="C60" s="30"/>
      <c r="D60" s="30"/>
      <c r="E60" s="30"/>
      <c r="F60" s="30"/>
      <c r="G60" s="30"/>
      <c r="H60" s="25">
        <f>Query5_S_PR_VODA</f>
        <v>17732.55</v>
      </c>
      <c r="I60" s="25"/>
    </row>
    <row r="61" spans="2:9" ht="12">
      <c r="B61" s="30" t="s">
        <v>14</v>
      </c>
      <c r="C61" s="30"/>
      <c r="D61" s="30"/>
      <c r="E61" s="30"/>
      <c r="F61" s="30"/>
      <c r="G61" s="30"/>
      <c r="H61" s="25">
        <f>Query5_S_N_VODA</f>
        <v>7846.26</v>
      </c>
      <c r="I61" s="25"/>
    </row>
    <row r="62" spans="2:9" ht="12">
      <c r="B62" s="22" t="s">
        <v>19</v>
      </c>
      <c r="C62" s="22"/>
      <c r="D62" s="22"/>
      <c r="E62" s="22"/>
      <c r="F62" s="22"/>
      <c r="G62" s="22"/>
      <c r="H62" s="25">
        <f>H61-H60</f>
        <v>-9886.289999999999</v>
      </c>
      <c r="I62" s="25"/>
    </row>
    <row r="63" spans="2:9" ht="12">
      <c r="B63" s="22"/>
      <c r="C63" s="22"/>
      <c r="D63" s="22"/>
      <c r="E63" s="22"/>
      <c r="F63" s="22"/>
      <c r="G63" s="22"/>
      <c r="H63" s="10"/>
      <c r="I63" s="10"/>
    </row>
    <row r="64" spans="2:3" ht="14.25">
      <c r="B64" s="4"/>
      <c r="C64" s="5"/>
    </row>
    <row r="65" spans="2:5" ht="14.25">
      <c r="B65" s="8" t="s">
        <v>15</v>
      </c>
      <c r="C65" s="11" t="s">
        <v>16</v>
      </c>
      <c r="D65" s="2"/>
      <c r="E65" s="2"/>
    </row>
    <row r="66" spans="2:9" ht="12">
      <c r="B66" s="30" t="s">
        <v>13</v>
      </c>
      <c r="C66" s="30"/>
      <c r="D66" s="30"/>
      <c r="E66" s="30"/>
      <c r="F66" s="30"/>
      <c r="G66" s="30"/>
      <c r="H66" s="25">
        <f>Query5_S_PR_TEPLO</f>
        <v>15559.32</v>
      </c>
      <c r="I66" s="25"/>
    </row>
    <row r="67" spans="2:9" ht="12">
      <c r="B67" s="30" t="s">
        <v>14</v>
      </c>
      <c r="C67" s="30"/>
      <c r="D67" s="30"/>
      <c r="E67" s="30"/>
      <c r="F67" s="30"/>
      <c r="G67" s="30"/>
      <c r="H67" s="25">
        <f>Query5_S_N_TEPLO</f>
        <v>14541.42</v>
      </c>
      <c r="I67" s="25"/>
    </row>
    <row r="68" spans="2:9" ht="14.25">
      <c r="B68" s="22" t="s">
        <v>19</v>
      </c>
      <c r="C68" s="22"/>
      <c r="D68" s="22"/>
      <c r="E68" s="22"/>
      <c r="F68" s="22"/>
      <c r="G68" s="13"/>
      <c r="H68" s="25">
        <f>H67-H66</f>
        <v>-1017.8999999999996</v>
      </c>
      <c r="I68" s="25"/>
    </row>
    <row r="69" spans="2:9" ht="14.25">
      <c r="B69" s="22"/>
      <c r="C69" s="22"/>
      <c r="D69" s="22"/>
      <c r="E69" s="22"/>
      <c r="F69" s="22"/>
      <c r="G69" s="13"/>
      <c r="H69" s="10"/>
      <c r="I69" s="10"/>
    </row>
    <row r="70" spans="2:3" ht="14.25">
      <c r="B70" s="4"/>
      <c r="C70" s="5"/>
    </row>
    <row r="71" spans="2:4" ht="14.25">
      <c r="B71" s="8" t="s">
        <v>17</v>
      </c>
      <c r="C71" s="11" t="s">
        <v>18</v>
      </c>
      <c r="D71" s="2"/>
    </row>
    <row r="72" spans="2:9" ht="12">
      <c r="B72" s="30" t="s">
        <v>13</v>
      </c>
      <c r="C72" s="30"/>
      <c r="D72" s="30"/>
      <c r="E72" s="30"/>
      <c r="F72" s="30"/>
      <c r="G72" s="30"/>
      <c r="H72" s="25">
        <f>Query5_S_PR_ELVO</f>
        <v>3923.69</v>
      </c>
      <c r="I72" s="25"/>
    </row>
    <row r="73" spans="2:9" ht="12">
      <c r="B73" s="30" t="s">
        <v>14</v>
      </c>
      <c r="C73" s="30"/>
      <c r="D73" s="30"/>
      <c r="E73" s="30"/>
      <c r="F73" s="30"/>
      <c r="G73" s="30"/>
      <c r="H73" s="25">
        <f>Query5_S_N_ELVO</f>
        <v>2950.14</v>
      </c>
      <c r="I73" s="25"/>
    </row>
    <row r="74" spans="2:9" ht="12">
      <c r="B74" s="22" t="s">
        <v>19</v>
      </c>
      <c r="C74" s="22"/>
      <c r="D74" s="22"/>
      <c r="E74" s="22"/>
      <c r="F74" s="22"/>
      <c r="G74" s="22"/>
      <c r="H74" s="25">
        <f>H73-H72</f>
        <v>-973.5500000000002</v>
      </c>
      <c r="I74" s="25"/>
    </row>
    <row r="75" spans="2:9" ht="12">
      <c r="B75" s="22"/>
      <c r="C75" s="22"/>
      <c r="D75" s="22"/>
      <c r="E75" s="22"/>
      <c r="F75" s="22"/>
      <c r="G75" s="22"/>
      <c r="H75" s="10"/>
      <c r="I75" s="10"/>
    </row>
    <row r="76" spans="2:9" ht="14.25">
      <c r="B76" s="12"/>
      <c r="C76" s="12"/>
      <c r="D76" s="12"/>
      <c r="E76" s="12"/>
      <c r="F76" s="12"/>
      <c r="G76" s="12"/>
      <c r="H76" s="10"/>
      <c r="I76" s="10"/>
    </row>
    <row r="77" spans="2:7" ht="14.25">
      <c r="B77" s="7"/>
      <c r="C77" s="7"/>
      <c r="D77" s="7"/>
      <c r="E77" s="7"/>
      <c r="F77" s="7"/>
      <c r="G77" s="7"/>
    </row>
  </sheetData>
  <sheetProtection/>
  <mergeCells count="125">
    <mergeCell ref="H74:I74"/>
    <mergeCell ref="B72:G72"/>
    <mergeCell ref="B73:G73"/>
    <mergeCell ref="B62:F63"/>
    <mergeCell ref="B68:F69"/>
    <mergeCell ref="B61:G61"/>
    <mergeCell ref="B66:G66"/>
    <mergeCell ref="B67:G67"/>
    <mergeCell ref="H72:I72"/>
    <mergeCell ref="H73:I73"/>
    <mergeCell ref="H61:I61"/>
    <mergeCell ref="B60:G60"/>
    <mergeCell ref="B10:G10"/>
    <mergeCell ref="H10:I10"/>
    <mergeCell ref="H12:I12"/>
    <mergeCell ref="H66:I66"/>
    <mergeCell ref="H67:I67"/>
    <mergeCell ref="H68:I68"/>
    <mergeCell ref="H6:I6"/>
    <mergeCell ref="H62:I62"/>
    <mergeCell ref="H8:I8"/>
    <mergeCell ref="H9:I9"/>
    <mergeCell ref="B57:G57"/>
    <mergeCell ref="B7:G7"/>
    <mergeCell ref="H7:I7"/>
    <mergeCell ref="H60:I60"/>
    <mergeCell ref="G62:G63"/>
    <mergeCell ref="B74:F75"/>
    <mergeCell ref="G74:G75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6:G56"/>
    <mergeCell ref="H56:I56"/>
    <mergeCell ref="B53:G53"/>
    <mergeCell ref="H53:I53"/>
    <mergeCell ref="B54:G54"/>
    <mergeCell ref="H54:I54"/>
    <mergeCell ref="B55:G55"/>
    <mergeCell ref="H55:I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4784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2486.8</v>
      </c>
      <c r="D7" s="15" t="s">
        <v>28</v>
      </c>
      <c r="E7" s="15" t="s">
        <v>29</v>
      </c>
      <c r="F7">
        <v>496.5</v>
      </c>
    </row>
    <row r="8" spans="1:2" ht="12">
      <c r="A8" t="s">
        <v>30</v>
      </c>
      <c r="B8">
        <v>0</v>
      </c>
    </row>
    <row r="9" spans="1:7" ht="12">
      <c r="A9" t="s">
        <v>31</v>
      </c>
      <c r="B9">
        <v>7846.26</v>
      </c>
      <c r="C9">
        <v>17732.55</v>
      </c>
      <c r="D9">
        <v>14541.42</v>
      </c>
      <c r="E9">
        <v>15559.32</v>
      </c>
      <c r="F9">
        <v>2950.14</v>
      </c>
      <c r="G9">
        <v>3923.69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2021-03-26T07:10:32Z</dcterms:modified>
  <cp:category/>
  <cp:version/>
  <cp:contentType/>
  <cp:contentStatus/>
</cp:coreProperties>
</file>