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<sst xmlns="http://schemas.openxmlformats.org/spreadsheetml/2006/main" count="78" uniqueCount="72">
  <si>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</si>
  <si>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</si>
  <si>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</si>
  <si>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</si>
  <si>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</si>
  <si>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</si>
  <si>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</si>
  <si>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</si>
  <si>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</si>
  <si>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</si>
  <si>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</si>
  <si>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</si>
  <si>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</si>
  <si>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</si>
  <si>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</si>
  <si>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</si>
  <si>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</si>
  <si>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</si>
  <si>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</si>
  <si>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</si>
  <si>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</si>
  <si>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</si>
  <si>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ул.Невского, 11</t>
  </si>
  <si>
    <t>01.01.2021г.</t>
  </si>
  <si>
    <t>31.12.2021г.</t>
  </si>
  <si>
    <t>Ганиев Д.М.</t>
  </si>
  <si>
    <t>Query3</t>
  </si>
  <si>
    <t>1966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</si>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</sst>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G85" sqref="G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ул.Невского, 11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3543.5</v>
      </c>
      <c r="I6" s="23"/>
    </row>
    <row r="7" spans="2:9" ht="12.75">
      <c r="B7" s="24" t="s">
        <v>7</v>
      </c>
      <c r="C7" s="24"/>
      <c r="D7" s="24"/>
      <c r="E7" s="24"/>
      <c r="F7" s="24"/>
      <c r="G7" s="24"/>
      <c r="H7" s="23" t="str">
        <f>Query3_ETAG</f>
        <v>5</v>
      </c>
      <c r="I7" s="23"/>
    </row>
    <row r="8" spans="2:9" ht="12.75">
      <c r="B8" s="24" t="s">
        <v>8</v>
      </c>
      <c r="C8" s="24"/>
      <c r="D8" s="24"/>
      <c r="E8" s="24"/>
      <c r="F8" s="24"/>
      <c r="G8" s="24"/>
      <c r="H8" s="23" t="str">
        <f>Query3_KOLVOFLAT</f>
        <v>80</v>
      </c>
      <c r="I8" s="23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6370.9</v>
      </c>
      <c r="I9" s="27"/>
    </row>
    <row r="10" spans="2:9" ht="15">
      <c r="B10" s="29" t="s">
        <v>3</v>
      </c>
      <c r="C10" s="29"/>
      <c r="D10" s="29"/>
      <c r="E10" s="29"/>
      <c r="F10" s="29"/>
      <c r="G10" s="29"/>
      <c r="H10" s="29" t="s">
        <v>4</v>
      </c>
      <c r="I10" s="29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50527.64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31641.11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10595.53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8291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37765.28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19391.64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3709.75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14663.89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39760.99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2594.65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1580.04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364.18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6206.02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9559.69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16434.8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3021.61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76710.64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76710.64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91320.33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28191.02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63129.31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12826.64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2705.8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10120.84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22940.82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1091.48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1235.54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18885.07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1728.73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28425.5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360277.84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482587.31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483022.97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4436.52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10510.68</v>
      </c>
      <c r="I45" s="21"/>
    </row>
    <row r="46" spans="2:10" ht="12.75" customHeight="1">
      <c r="B46" s="17" t="s">
        <v>67</v>
      </c>
      <c r="C46" s="18"/>
      <c r="D46" s="18"/>
      <c r="E46" s="18"/>
      <c r="F46" s="18"/>
      <c r="G46" s="19"/>
      <c r="H46" s="20">
        <v>487023.83</v>
      </c>
      <c r="I46" s="21"/>
      <c r="J46" s="16"/>
    </row>
    <row r="47" spans="2:10" ht="12.75" customHeight="1">
      <c r="B47" s="17" t="s">
        <v>68</v>
      </c>
      <c r="C47" s="18"/>
      <c r="D47" s="18"/>
      <c r="E47" s="18"/>
      <c r="F47" s="18"/>
      <c r="G47" s="19"/>
      <c r="H47" s="20">
        <v>493533.65</v>
      </c>
      <c r="I47" s="21"/>
      <c r="J47" s="16"/>
    </row>
    <row r="48" spans="2:10" ht="12.75" customHeight="1">
      <c r="B48" s="17" t="s">
        <v>69</v>
      </c>
      <c r="C48" s="18"/>
      <c r="D48" s="18"/>
      <c r="E48" s="18"/>
      <c r="F48" s="18"/>
      <c r="G48" s="19"/>
      <c r="H48" s="20">
        <v>126745.98999999999</v>
      </c>
      <c r="I48" s="21"/>
      <c r="J48" s="16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97146.2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62254.89</v>
      </c>
      <c r="I50" s="21"/>
    </row>
    <row r="51" spans="2:7" ht="15">
      <c r="B51" s="26" t="s">
        <v>10</v>
      </c>
      <c r="C51" s="26"/>
      <c r="D51" s="26"/>
      <c r="E51" s="26"/>
      <c r="F51" s="26"/>
      <c r="G51" s="26"/>
    </row>
    <row r="52" spans="2:7" ht="15">
      <c r="B52" s="3"/>
      <c r="C52" s="3"/>
      <c r="D52" s="3"/>
      <c r="E52" s="3"/>
      <c r="F52" s="3"/>
      <c r="G52" s="3"/>
    </row>
    <row r="53" spans="2:7" ht="15">
      <c r="B53" s="7" t="s">
        <v>11</v>
      </c>
      <c r="C53" s="8" t="s">
        <v>12</v>
      </c>
      <c r="D53" s="6"/>
      <c r="E53" s="6"/>
      <c r="F53" s="6"/>
      <c r="G53" s="3"/>
    </row>
    <row r="54" spans="2:9" ht="12.75">
      <c r="B54" s="28" t="s">
        <v>13</v>
      </c>
      <c r="C54" s="28"/>
      <c r="D54" s="28"/>
      <c r="E54" s="28"/>
      <c r="F54" s="28"/>
      <c r="G54" s="28"/>
      <c r="H54" s="25">
        <f>Query5_S_PR_VODA</f>
        <v>12675.6</v>
      </c>
      <c r="I54" s="25"/>
    </row>
    <row r="55" spans="2:9" ht="12.75">
      <c r="B55" s="28" t="s">
        <v>14</v>
      </c>
      <c r="C55" s="28"/>
      <c r="D55" s="28"/>
      <c r="E55" s="28"/>
      <c r="F55" s="28"/>
      <c r="G55" s="28"/>
      <c r="H55" s="25">
        <f>Query5_S_N_VODA</f>
        <v>12415.36</v>
      </c>
      <c r="I55" s="25"/>
    </row>
    <row r="56" spans="2:9" ht="12.75">
      <c r="B56" s="22" t="s">
        <v>19</v>
      </c>
      <c r="C56" s="22"/>
      <c r="D56" s="22"/>
      <c r="E56" s="22"/>
      <c r="F56" s="22"/>
      <c r="G56" s="22"/>
      <c r="H56" s="25">
        <f>H55-H54</f>
        <v>-260.2399999999998</v>
      </c>
      <c r="I56" s="25"/>
    </row>
    <row r="57" spans="2:9" ht="12.75">
      <c r="B57" s="22"/>
      <c r="C57" s="22"/>
      <c r="D57" s="22"/>
      <c r="E57" s="22"/>
      <c r="F57" s="22"/>
      <c r="G57" s="22"/>
      <c r="H57" s="9"/>
      <c r="I57" s="9"/>
    </row>
    <row r="58" spans="2:3" ht="15">
      <c r="B58" s="4"/>
      <c r="C58" s="5"/>
    </row>
    <row r="59" spans="2:5" ht="15">
      <c r="B59" s="7" t="s">
        <v>15</v>
      </c>
      <c r="C59" s="10" t="s">
        <v>16</v>
      </c>
      <c r="D59" s="2"/>
      <c r="E59" s="2"/>
    </row>
    <row r="60" spans="2:9" ht="12.75">
      <c r="B60" s="28" t="s">
        <v>13</v>
      </c>
      <c r="C60" s="28"/>
      <c r="D60" s="28"/>
      <c r="E60" s="28"/>
      <c r="F60" s="28"/>
      <c r="G60" s="28"/>
      <c r="H60" s="25">
        <f>Query5_S_PR_TEPLO</f>
        <v>23556.32</v>
      </c>
      <c r="I60" s="25"/>
    </row>
    <row r="61" spans="2:9" ht="12.75">
      <c r="B61" s="28" t="s">
        <v>14</v>
      </c>
      <c r="C61" s="28"/>
      <c r="D61" s="28"/>
      <c r="E61" s="28"/>
      <c r="F61" s="28"/>
      <c r="G61" s="28"/>
      <c r="H61" s="25">
        <f>Query5_S_N_TEPLO</f>
        <v>23485.86</v>
      </c>
      <c r="I61" s="25"/>
    </row>
    <row r="62" spans="2:9" ht="15">
      <c r="B62" s="22" t="s">
        <v>19</v>
      </c>
      <c r="C62" s="22"/>
      <c r="D62" s="22"/>
      <c r="E62" s="22"/>
      <c r="F62" s="22"/>
      <c r="G62" s="12"/>
      <c r="H62" s="25">
        <f>H61-H60</f>
        <v>-70.45999999999913</v>
      </c>
      <c r="I62" s="25"/>
    </row>
    <row r="63" spans="2:9" ht="15">
      <c r="B63" s="22"/>
      <c r="C63" s="22"/>
      <c r="D63" s="22"/>
      <c r="E63" s="22"/>
      <c r="F63" s="22"/>
      <c r="G63" s="12"/>
      <c r="H63" s="9"/>
      <c r="I63" s="9"/>
    </row>
    <row r="64" spans="2:3" ht="15">
      <c r="B64" s="4"/>
      <c r="C64" s="5"/>
    </row>
    <row r="65" spans="2:4" ht="15">
      <c r="B65" s="7" t="s">
        <v>17</v>
      </c>
      <c r="C65" s="10" t="s">
        <v>18</v>
      </c>
      <c r="D65" s="2"/>
    </row>
    <row r="66" spans="2:9" ht="12.75">
      <c r="B66" s="28" t="s">
        <v>13</v>
      </c>
      <c r="C66" s="28"/>
      <c r="D66" s="28"/>
      <c r="E66" s="28"/>
      <c r="F66" s="28"/>
      <c r="G66" s="28"/>
      <c r="H66" s="25">
        <f>Query5_S_PR_ELVO</f>
        <v>44375.76</v>
      </c>
      <c r="I66" s="25"/>
    </row>
    <row r="67" spans="2:9" ht="12.75">
      <c r="B67" s="28" t="s">
        <v>14</v>
      </c>
      <c r="C67" s="28"/>
      <c r="D67" s="28"/>
      <c r="E67" s="28"/>
      <c r="F67" s="28"/>
      <c r="G67" s="28"/>
      <c r="H67" s="25">
        <f>Query5_S_N_ELVO</f>
        <v>14122.39</v>
      </c>
      <c r="I67" s="25"/>
    </row>
    <row r="68" spans="2:9" ht="12.75">
      <c r="B68" s="22" t="s">
        <v>19</v>
      </c>
      <c r="C68" s="22"/>
      <c r="D68" s="22"/>
      <c r="E68" s="22"/>
      <c r="F68" s="22"/>
      <c r="G68" s="22"/>
      <c r="H68" s="25">
        <f>H67-H66</f>
        <v>-30253.370000000003</v>
      </c>
      <c r="I68" s="25"/>
    </row>
    <row r="69" spans="2:9" ht="12.75">
      <c r="B69" s="22"/>
      <c r="C69" s="22"/>
      <c r="D69" s="22"/>
      <c r="E69" s="22"/>
      <c r="F69" s="22"/>
      <c r="G69" s="22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3"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  <mergeCell ref="H55:I55"/>
    <mergeCell ref="B54:G54"/>
    <mergeCell ref="B10:G10"/>
    <mergeCell ref="H10:I10"/>
    <mergeCell ref="H12:I12"/>
    <mergeCell ref="H60:I60"/>
    <mergeCell ref="H61:I61"/>
    <mergeCell ref="H62:I62"/>
    <mergeCell ref="B9:G9"/>
    <mergeCell ref="H6:I6"/>
    <mergeCell ref="H56:I56"/>
    <mergeCell ref="H7:I7"/>
    <mergeCell ref="H8:I8"/>
    <mergeCell ref="B51:G51"/>
    <mergeCell ref="H9:I9"/>
    <mergeCell ref="H54:I54"/>
    <mergeCell ref="G56:G57"/>
    <mergeCell ref="H11:I11"/>
    <mergeCell ref="B68:F69"/>
    <mergeCell ref="G68:G69"/>
    <mergeCell ref="H5:I5"/>
    <mergeCell ref="B12:G12"/>
    <mergeCell ref="B5:G5"/>
    <mergeCell ref="B6:G6"/>
    <mergeCell ref="B7:G7"/>
    <mergeCell ref="B8:G8"/>
    <mergeCell ref="B11:G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5:G45"/>
    <mergeCell ref="H45:I45"/>
    <mergeCell ref="B48:G48"/>
    <mergeCell ref="H48:I48"/>
    <mergeCell ref="B43:G43"/>
    <mergeCell ref="H43:I43"/>
    <mergeCell ref="B44:G44"/>
    <mergeCell ref="H44:I44"/>
    <mergeCell ref="B46:G46"/>
    <mergeCell ref="H46:I46"/>
    <mergeCell ref="B49:G49"/>
    <mergeCell ref="H49:I49"/>
    <mergeCell ref="B50:G50"/>
    <mergeCell ref="H50:I50"/>
    <mergeCell ref="B47:G47"/>
    <mergeCell ref="H47:I47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3604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3543.5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6370.9</v>
      </c>
    </row>
    <row r="9" spans="1:7" ht="12.75">
      <c r="A9" t="s">
        <v>31</v>
      </c>
      <c r="B9">
        <v>12415.36</v>
      </c>
      <c r="C9">
        <v>12675.6</v>
      </c>
      <c r="D9">
        <v>23485.86</v>
      </c>
      <c r="E9">
        <v>23556.32</v>
      </c>
      <c r="F9">
        <v>14122.39</v>
      </c>
      <c r="G9">
        <v>44375.76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2022-03-15T07:38:18Z</cp:lastPrinted>
  <dcterms:created xsi:type="dcterms:W3CDTF">2013-02-11T07:55:36Z</dcterms:created>
  <dcterms:modified xsi:type="dcterms:W3CDTF">2022-03-24T11:35:40Z</dcterms:modified>
  <cp:category/>
  <cp:version/>
  <cp:contentType/>
  <cp:contentStatus/>
</cp:coreProperties>
</file>