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<sst xmlns="http://schemas.openxmlformats.org/spreadsheetml/2006/main" count="74" uniqueCount="68">
  <si>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</si>
  <si>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</si>
  <si>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</si>
  <si>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</si>
  <si>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</si>
  <si>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</si>
  <si>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</si>
  <si>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</si>
  <si>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</si>
  <si>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</si>
  <si>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</si>
  <si>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</si>
  <si>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</si>
  <si>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</si>
  <si>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</si>
  <si>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</si>
  <si>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</si>
  <si>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</si>
  <si>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</si>
  <si>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</si>
  <si>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</si>
  <si>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</si>
  <si>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57/1</t>
  </si>
  <si>
    <t>01.01.2020г.</t>
  </si>
  <si>
    <t>31.12.2020г.</t>
  </si>
  <si>
    <t>Шамматов И.Т.</t>
  </si>
  <si>
    <t>Query3</t>
  </si>
  <si>
    <t>1969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</si>
  <si>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</si>
  <si>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</si>
  <si>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</si>
  <si>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</si>
  <si>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</si>
  <si>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</si>
  <si>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окон</t>
  </si>
  <si>
    <t xml:space="preserve">   --Очистка кровли от снега и наледи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</si>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</sst>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6"/>
  <sheetViews>
    <sheetView tabSelected="1" zoomScalePageLayoutView="0" workbookViewId="0" topLeftCell="A43">
      <selection activeCell="A67" sqref="A67:IV7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57/1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3" t="str">
        <f>Query3_GODPOSTR</f>
        <v>1969</v>
      </c>
      <c r="I5" s="23"/>
    </row>
    <row r="6" spans="2:9" ht="12.75">
      <c r="B6" s="31" t="s">
        <v>6</v>
      </c>
      <c r="C6" s="31"/>
      <c r="D6" s="31"/>
      <c r="E6" s="31"/>
      <c r="F6" s="31"/>
      <c r="G6" s="31"/>
      <c r="H6" s="23">
        <f>Query3_TOTALAREA</f>
        <v>3564.3</v>
      </c>
      <c r="I6" s="23"/>
    </row>
    <row r="7" spans="2:9" ht="12.75">
      <c r="B7" s="25" t="s">
        <v>9</v>
      </c>
      <c r="C7" s="26"/>
      <c r="D7" s="26"/>
      <c r="E7" s="26"/>
      <c r="F7" s="26"/>
      <c r="G7" s="27"/>
      <c r="H7" s="23">
        <f>Query3_AREANEJIL</f>
        <v>0</v>
      </c>
      <c r="I7" s="23"/>
    </row>
    <row r="8" spans="2:9" ht="12.75">
      <c r="B8" s="31" t="s">
        <v>7</v>
      </c>
      <c r="C8" s="31"/>
      <c r="D8" s="31"/>
      <c r="E8" s="31"/>
      <c r="F8" s="31"/>
      <c r="G8" s="31"/>
      <c r="H8" s="23" t="str">
        <f>Query3_ETAG</f>
        <v>5</v>
      </c>
      <c r="I8" s="23"/>
    </row>
    <row r="9" spans="2:9" ht="12.75">
      <c r="B9" s="31" t="s">
        <v>8</v>
      </c>
      <c r="C9" s="31"/>
      <c r="D9" s="31"/>
      <c r="E9" s="31"/>
      <c r="F9" s="31"/>
      <c r="G9" s="31"/>
      <c r="H9" s="23" t="str">
        <f>Query3_KOLVOFLAT</f>
        <v>80</v>
      </c>
      <c r="I9" s="23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1">
        <v>517124.98</v>
      </c>
      <c r="I11" s="22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1">
        <v>21096.11</v>
      </c>
      <c r="I12" s="22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1">
        <v>490788.97</v>
      </c>
      <c r="I13" s="22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1">
        <v>5160</v>
      </c>
      <c r="I14" s="22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1">
        <v>79.9</v>
      </c>
      <c r="I15" s="22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1">
        <v>95579.39</v>
      </c>
      <c r="I16" s="22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1">
        <v>19503.84</v>
      </c>
      <c r="I17" s="22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1">
        <v>7833.02</v>
      </c>
      <c r="I18" s="22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1">
        <v>68242.53</v>
      </c>
      <c r="I19" s="22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1">
        <v>18973.7</v>
      </c>
      <c r="I20" s="22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1">
        <v>2742.75</v>
      </c>
      <c r="I21" s="22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1">
        <v>1814.4</v>
      </c>
      <c r="I22" s="22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1">
        <v>445.11</v>
      </c>
      <c r="I23" s="22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1">
        <v>6325.01</v>
      </c>
      <c r="I24" s="22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1">
        <v>7646.43</v>
      </c>
      <c r="I25" s="22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1">
        <v>92392.5</v>
      </c>
      <c r="I26" s="22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1">
        <v>92392.5</v>
      </c>
      <c r="I27" s="22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1">
        <v>88305.1</v>
      </c>
      <c r="I28" s="22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1">
        <v>7618.77</v>
      </c>
      <c r="I29" s="22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1">
        <v>80686.33</v>
      </c>
      <c r="I30" s="22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1">
        <v>17011.72</v>
      </c>
      <c r="I31" s="22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1">
        <v>1048.07</v>
      </c>
      <c r="I32" s="22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1">
        <v>1510.09</v>
      </c>
      <c r="I33" s="22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1">
        <v>13416.33</v>
      </c>
      <c r="I34" s="22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1">
        <v>1037.23</v>
      </c>
      <c r="I35" s="22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1">
        <v>30073.28</v>
      </c>
      <c r="I36" s="22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1">
        <v>859460.67</v>
      </c>
      <c r="I37" s="22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1">
        <v>568007.11</v>
      </c>
      <c r="I38" s="22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1">
        <v>387975.67</v>
      </c>
      <c r="I39" s="22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1">
        <v>5839.8</v>
      </c>
      <c r="I40" s="22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1">
        <v>5701.77</v>
      </c>
      <c r="I41" s="22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1">
        <v>573846.91</v>
      </c>
      <c r="I42" s="22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1">
        <v>393677.44</v>
      </c>
      <c r="I43" s="22"/>
    </row>
    <row r="44" spans="2:10" ht="12.75" customHeight="1">
      <c r="B44" s="28" t="s">
        <v>65</v>
      </c>
      <c r="C44" s="29"/>
      <c r="D44" s="29"/>
      <c r="E44" s="29"/>
      <c r="F44" s="29"/>
      <c r="G44" s="30"/>
      <c r="H44" s="21">
        <v>-285613.76</v>
      </c>
      <c r="I44" s="22"/>
      <c r="J44" s="16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1">
        <v>80548.06</v>
      </c>
      <c r="I45" s="22"/>
    </row>
    <row r="46" spans="2:9" ht="12.75" customHeight="1">
      <c r="B46" s="28" t="s">
        <v>67</v>
      </c>
      <c r="C46" s="29"/>
      <c r="D46" s="29"/>
      <c r="E46" s="29"/>
      <c r="F46" s="29"/>
      <c r="G46" s="30"/>
      <c r="H46" s="21">
        <v>42038.91</v>
      </c>
      <c r="I46" s="22"/>
    </row>
    <row r="47" spans="2:7" ht="15">
      <c r="B47" s="24" t="s">
        <v>10</v>
      </c>
      <c r="C47" s="24"/>
      <c r="D47" s="24"/>
      <c r="E47" s="24"/>
      <c r="F47" s="24"/>
      <c r="G47" s="24"/>
    </row>
    <row r="48" spans="2:7" ht="15">
      <c r="B48" s="3"/>
      <c r="C48" s="3"/>
      <c r="D48" s="3"/>
      <c r="E48" s="3"/>
      <c r="F48" s="3"/>
      <c r="G48" s="3"/>
    </row>
    <row r="49" spans="2:7" ht="15">
      <c r="B49" s="7" t="s">
        <v>11</v>
      </c>
      <c r="C49" s="8" t="s">
        <v>12</v>
      </c>
      <c r="D49" s="6"/>
      <c r="E49" s="6"/>
      <c r="F49" s="6"/>
      <c r="G49" s="3"/>
    </row>
    <row r="50" spans="2:9" ht="12.75">
      <c r="B50" s="18" t="s">
        <v>13</v>
      </c>
      <c r="C50" s="18"/>
      <c r="D50" s="18"/>
      <c r="E50" s="18"/>
      <c r="F50" s="18"/>
      <c r="G50" s="18"/>
      <c r="H50" s="17">
        <f>Query5_S_PR_VODA</f>
        <v>25955.6</v>
      </c>
      <c r="I50" s="17"/>
    </row>
    <row r="51" spans="2:9" ht="12.75">
      <c r="B51" s="18" t="s">
        <v>14</v>
      </c>
      <c r="C51" s="18"/>
      <c r="D51" s="18"/>
      <c r="E51" s="18"/>
      <c r="F51" s="18"/>
      <c r="G51" s="18"/>
      <c r="H51" s="17">
        <f>Query5_S_N_VODA</f>
        <v>11484.78</v>
      </c>
      <c r="I51" s="17"/>
    </row>
    <row r="52" spans="2:9" ht="12.75">
      <c r="B52" s="19" t="s">
        <v>19</v>
      </c>
      <c r="C52" s="19"/>
      <c r="D52" s="19"/>
      <c r="E52" s="19"/>
      <c r="F52" s="19"/>
      <c r="G52" s="19"/>
      <c r="H52" s="17">
        <f>H51-H50</f>
        <v>-14470.819999999998</v>
      </c>
      <c r="I52" s="17"/>
    </row>
    <row r="53" spans="2:9" ht="12.75">
      <c r="B53" s="19"/>
      <c r="C53" s="19"/>
      <c r="D53" s="19"/>
      <c r="E53" s="19"/>
      <c r="F53" s="19"/>
      <c r="G53" s="19"/>
      <c r="H53" s="9"/>
      <c r="I53" s="9"/>
    </row>
    <row r="54" spans="2:3" ht="15">
      <c r="B54" s="4"/>
      <c r="C54" s="5"/>
    </row>
    <row r="55" spans="2:5" ht="15">
      <c r="B55" s="7" t="s">
        <v>15</v>
      </c>
      <c r="C55" s="10" t="s">
        <v>16</v>
      </c>
      <c r="D55" s="2"/>
      <c r="E55" s="2"/>
    </row>
    <row r="56" spans="2:9" ht="12.75">
      <c r="B56" s="18" t="s">
        <v>13</v>
      </c>
      <c r="C56" s="18"/>
      <c r="D56" s="18"/>
      <c r="E56" s="18"/>
      <c r="F56" s="18"/>
      <c r="G56" s="18"/>
      <c r="H56" s="17">
        <f>Query5_S_PR_TEPLO</f>
        <v>22758.9</v>
      </c>
      <c r="I56" s="17"/>
    </row>
    <row r="57" spans="2:9" ht="12.75">
      <c r="B57" s="18" t="s">
        <v>14</v>
      </c>
      <c r="C57" s="18"/>
      <c r="D57" s="18"/>
      <c r="E57" s="18"/>
      <c r="F57" s="18"/>
      <c r="G57" s="18"/>
      <c r="H57" s="17">
        <f>Query5_S_N_TEPLO</f>
        <v>21270</v>
      </c>
      <c r="I57" s="17"/>
    </row>
    <row r="58" spans="2:9" ht="15">
      <c r="B58" s="19" t="s">
        <v>19</v>
      </c>
      <c r="C58" s="19"/>
      <c r="D58" s="19"/>
      <c r="E58" s="19"/>
      <c r="F58" s="19"/>
      <c r="G58" s="12"/>
      <c r="H58" s="17">
        <f>H57-H56</f>
        <v>-1488.9000000000015</v>
      </c>
      <c r="I58" s="17"/>
    </row>
    <row r="59" spans="2:9" ht="15">
      <c r="B59" s="19"/>
      <c r="C59" s="19"/>
      <c r="D59" s="19"/>
      <c r="E59" s="19"/>
      <c r="F59" s="19"/>
      <c r="G59" s="12"/>
      <c r="H59" s="9"/>
      <c r="I59" s="9"/>
    </row>
    <row r="60" spans="2:3" ht="15">
      <c r="B60" s="4"/>
      <c r="C60" s="5"/>
    </row>
    <row r="61" spans="2:4" ht="15">
      <c r="B61" s="7" t="s">
        <v>17</v>
      </c>
      <c r="C61" s="10" t="s">
        <v>18</v>
      </c>
      <c r="D61" s="2"/>
    </row>
    <row r="62" spans="2:9" ht="12.75">
      <c r="B62" s="18" t="s">
        <v>13</v>
      </c>
      <c r="C62" s="18"/>
      <c r="D62" s="18"/>
      <c r="E62" s="18"/>
      <c r="F62" s="18"/>
      <c r="G62" s="18"/>
      <c r="H62" s="17">
        <f>Query5_S_PR_ELVO</f>
        <v>18199.83</v>
      </c>
      <c r="I62" s="17"/>
    </row>
    <row r="63" spans="2:9" ht="12.75">
      <c r="B63" s="18" t="s">
        <v>14</v>
      </c>
      <c r="C63" s="18"/>
      <c r="D63" s="18"/>
      <c r="E63" s="18"/>
      <c r="F63" s="18"/>
      <c r="G63" s="18"/>
      <c r="H63" s="17">
        <f>Query5_S_N_ELVO</f>
        <v>13684.08</v>
      </c>
      <c r="I63" s="17"/>
    </row>
    <row r="64" spans="2:9" ht="12.75">
      <c r="B64" s="19" t="s">
        <v>19</v>
      </c>
      <c r="C64" s="19"/>
      <c r="D64" s="19"/>
      <c r="E64" s="19"/>
      <c r="F64" s="19"/>
      <c r="G64" s="19"/>
      <c r="H64" s="17">
        <f>H63-H62</f>
        <v>-4515.750000000002</v>
      </c>
      <c r="I64" s="17"/>
    </row>
    <row r="65" spans="2:9" ht="12.75">
      <c r="B65" s="19"/>
      <c r="C65" s="19"/>
      <c r="D65" s="19"/>
      <c r="E65" s="19"/>
      <c r="F65" s="19"/>
      <c r="G65" s="19"/>
      <c r="H65" s="9"/>
      <c r="I65" s="9"/>
    </row>
    <row r="66" spans="2:9" ht="15">
      <c r="B66" s="11"/>
      <c r="C66" s="11"/>
      <c r="D66" s="11"/>
      <c r="E66" s="11"/>
      <c r="F66" s="11"/>
      <c r="G66" s="11"/>
      <c r="H66" s="9"/>
      <c r="I66" s="9"/>
    </row>
  </sheetData>
  <sheetProtection/>
  <mergeCells count="105">
    <mergeCell ref="B46:G46"/>
    <mergeCell ref="H46:I46"/>
    <mergeCell ref="B42:G42"/>
    <mergeCell ref="H42:I42"/>
    <mergeCell ref="B43:G43"/>
    <mergeCell ref="H43:I43"/>
    <mergeCell ref="B44:G44"/>
    <mergeCell ref="H44:I44"/>
    <mergeCell ref="B40:G40"/>
    <mergeCell ref="H40:I40"/>
    <mergeCell ref="B41:G41"/>
    <mergeCell ref="H41:I41"/>
    <mergeCell ref="B45:G45"/>
    <mergeCell ref="H45:I45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4:F65"/>
    <mergeCell ref="G64:G65"/>
    <mergeCell ref="H5:I5"/>
    <mergeCell ref="B12:G12"/>
    <mergeCell ref="B5:G5"/>
    <mergeCell ref="B6:G6"/>
    <mergeCell ref="B8:G8"/>
    <mergeCell ref="B9:G9"/>
    <mergeCell ref="B11:G11"/>
    <mergeCell ref="H6:I6"/>
    <mergeCell ref="H52:I52"/>
    <mergeCell ref="H8:I8"/>
    <mergeCell ref="H9:I9"/>
    <mergeCell ref="B47:G47"/>
    <mergeCell ref="B7:G7"/>
    <mergeCell ref="H7:I7"/>
    <mergeCell ref="H50:I50"/>
    <mergeCell ref="G52:G53"/>
    <mergeCell ref="H11:I11"/>
    <mergeCell ref="H51:I51"/>
    <mergeCell ref="B50:G50"/>
    <mergeCell ref="B10:G10"/>
    <mergeCell ref="H10:I10"/>
    <mergeCell ref="H12:I12"/>
    <mergeCell ref="H56:I56"/>
    <mergeCell ref="H57:I57"/>
    <mergeCell ref="H58:I58"/>
    <mergeCell ref="H64:I64"/>
    <mergeCell ref="B62:G62"/>
    <mergeCell ref="B63:G63"/>
    <mergeCell ref="B52:F53"/>
    <mergeCell ref="B58:F59"/>
    <mergeCell ref="B51:G51"/>
    <mergeCell ref="B56:G56"/>
    <mergeCell ref="B57:G57"/>
    <mergeCell ref="H62:I62"/>
    <mergeCell ref="H63:I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3654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3564.3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11484.78</v>
      </c>
      <c r="C9">
        <v>25955.6</v>
      </c>
      <c r="D9">
        <v>21270</v>
      </c>
      <c r="E9">
        <v>22758.9</v>
      </c>
      <c r="F9">
        <v>13684.08</v>
      </c>
      <c r="G9">
        <v>18199.83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2021-03-16T05:12:19Z</dcterms:modified>
  <cp:category/>
  <cp:version/>
  <cp:contentType/>
  <cp:contentStatus/>
</cp:coreProperties>
</file>