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'Лист1'!$A$1:$I$71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<sst xmlns="http://schemas.openxmlformats.org/spreadsheetml/2006/main" count="79" uniqueCount="73">
  <si>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</si>
  <si>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</si>
  <si>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</si>
  <si>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</si>
  <si>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</si>
  <si>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</si>
  <si>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</si>
  <si>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</si>
  <si>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</si>
  <si>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</si>
  <si>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</si>
  <si>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</si>
  <si>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</si>
  <si>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</si>
  <si>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</si>
  <si>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</si>
  <si>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</si>
  <si>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</si>
  <si>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</si>
  <si>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</si>
  <si>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</si>
  <si>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</si>
  <si>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</si>
  <si>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30</t>
  </si>
  <si>
    <t>01.01.2020г.</t>
  </si>
  <si>
    <t>31.12.2020г.</t>
  </si>
  <si>
    <t>Шамматов И.Т.</t>
  </si>
  <si>
    <t>Query3</t>
  </si>
  <si>
    <t>1956</t>
  </si>
  <si>
    <t>5</t>
  </si>
  <si>
    <t>58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</si>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</sst>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1"/>
  <sheetViews>
    <sheetView tabSelected="1" zoomScalePageLayoutView="0" workbookViewId="0" topLeftCell="A1">
      <selection activeCell="E80" sqref="E8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5.375" style="0" customWidth="1"/>
    <col min="10" max="10" width="9.753906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30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1956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3791.6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1234.7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58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19230.02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38867.59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22840.39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16027.2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129108.84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27503.92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7767.07</v>
      </c>
      <c r="I17" s="21"/>
    </row>
    <row r="18" spans="2:9" ht="24.75" customHeight="1">
      <c r="B18" s="17" t="s">
        <v>39</v>
      </c>
      <c r="C18" s="18"/>
      <c r="D18" s="18"/>
      <c r="E18" s="18"/>
      <c r="F18" s="18"/>
      <c r="G18" s="19"/>
      <c r="H18" s="20">
        <v>93837.85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55998.89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3444.2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5085.6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768.81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5204.39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6951.3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34544.59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115961.97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115961.97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149099.79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1581.61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33474.25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114043.93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20983.14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20983.14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19899.1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1180.92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2361.21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14714.67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1642.3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97934.82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627854.14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576381.84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428195.43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6267.48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4249.47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143276.33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146344.31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725925.65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578789.21</v>
      </c>
      <c r="I48" s="21"/>
    </row>
    <row r="49" spans="2:10" ht="12.75" customHeight="1">
      <c r="B49" s="17" t="s">
        <v>70</v>
      </c>
      <c r="C49" s="18"/>
      <c r="D49" s="18"/>
      <c r="E49" s="18"/>
      <c r="F49" s="18"/>
      <c r="G49" s="19"/>
      <c r="H49" s="20">
        <v>98071.51000000001</v>
      </c>
      <c r="I49" s="21"/>
      <c r="J49" s="16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1516099.48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185535.06</v>
      </c>
      <c r="I51" s="21"/>
    </row>
    <row r="52" spans="2:7" ht="15">
      <c r="B52" s="26" t="s">
        <v>11</v>
      </c>
      <c r="C52" s="26"/>
      <c r="D52" s="26"/>
      <c r="E52" s="26"/>
      <c r="F52" s="26"/>
      <c r="G52" s="26"/>
    </row>
    <row r="53" spans="2:7" ht="15">
      <c r="B53" s="3"/>
      <c r="C53" s="3"/>
      <c r="D53" s="3"/>
      <c r="E53" s="3"/>
      <c r="F53" s="3"/>
      <c r="G53" s="3"/>
    </row>
    <row r="54" spans="2:7" ht="15">
      <c r="B54" s="7" t="s">
        <v>12</v>
      </c>
      <c r="C54" s="8" t="s">
        <v>13</v>
      </c>
      <c r="D54" s="6"/>
      <c r="E54" s="6"/>
      <c r="F54" s="6"/>
      <c r="G54" s="3"/>
    </row>
    <row r="55" spans="2:9" ht="12.75">
      <c r="B55" s="31" t="s">
        <v>14</v>
      </c>
      <c r="C55" s="31"/>
      <c r="D55" s="31"/>
      <c r="E55" s="31"/>
      <c r="F55" s="31"/>
      <c r="G55" s="31"/>
      <c r="H55" s="25">
        <f>Query5_S_PR_VODA</f>
        <v>47976.77</v>
      </c>
      <c r="I55" s="25"/>
    </row>
    <row r="56" spans="2:9" ht="12.75">
      <c r="B56" s="31" t="s">
        <v>15</v>
      </c>
      <c r="C56" s="31"/>
      <c r="D56" s="31"/>
      <c r="E56" s="31"/>
      <c r="F56" s="31"/>
      <c r="G56" s="31"/>
      <c r="H56" s="25">
        <f>Query5_S_N_VODA</f>
        <v>21228.66</v>
      </c>
      <c r="I56" s="25"/>
    </row>
    <row r="57" spans="2:9" ht="12.75">
      <c r="B57" s="22" t="s">
        <v>20</v>
      </c>
      <c r="C57" s="22"/>
      <c r="D57" s="22"/>
      <c r="E57" s="22"/>
      <c r="F57" s="22"/>
      <c r="G57" s="22"/>
      <c r="H57" s="25">
        <f>H56-H55</f>
        <v>-26748.109999999997</v>
      </c>
      <c r="I57" s="25"/>
    </row>
    <row r="58" spans="2:9" ht="12.75">
      <c r="B58" s="22"/>
      <c r="C58" s="22"/>
      <c r="D58" s="22"/>
      <c r="E58" s="22"/>
      <c r="F58" s="22"/>
      <c r="G58" s="22"/>
      <c r="H58" s="9"/>
      <c r="I58" s="9"/>
    </row>
    <row r="59" spans="2:3" ht="15">
      <c r="B59" s="4"/>
      <c r="C59" s="5"/>
    </row>
    <row r="60" spans="2:5" ht="15">
      <c r="B60" s="7" t="s">
        <v>16</v>
      </c>
      <c r="C60" s="10" t="s">
        <v>17</v>
      </c>
      <c r="D60" s="2"/>
      <c r="E60" s="2"/>
    </row>
    <row r="61" spans="2:9" ht="12.75">
      <c r="B61" s="31" t="s">
        <v>14</v>
      </c>
      <c r="C61" s="31"/>
      <c r="D61" s="31"/>
      <c r="E61" s="31"/>
      <c r="F61" s="31"/>
      <c r="G61" s="31"/>
      <c r="H61" s="25">
        <f>Query5_S_PR_TEPLO</f>
        <v>40962.53</v>
      </c>
      <c r="I61" s="25"/>
    </row>
    <row r="62" spans="2:9" ht="12.75">
      <c r="B62" s="31" t="s">
        <v>15</v>
      </c>
      <c r="C62" s="31"/>
      <c r="D62" s="31"/>
      <c r="E62" s="31"/>
      <c r="F62" s="31"/>
      <c r="G62" s="31"/>
      <c r="H62" s="25">
        <f>Query5_S_N_TEPLO</f>
        <v>38282.74</v>
      </c>
      <c r="I62" s="25"/>
    </row>
    <row r="63" spans="2:9" ht="15">
      <c r="B63" s="22" t="s">
        <v>20</v>
      </c>
      <c r="C63" s="22"/>
      <c r="D63" s="22"/>
      <c r="E63" s="22"/>
      <c r="F63" s="22"/>
      <c r="G63" s="12"/>
      <c r="H63" s="25">
        <f>H62-H61</f>
        <v>-2679.790000000001</v>
      </c>
      <c r="I63" s="25"/>
    </row>
    <row r="64" spans="2:9" ht="15">
      <c r="B64" s="22"/>
      <c r="C64" s="22"/>
      <c r="D64" s="22"/>
      <c r="E64" s="22"/>
      <c r="F64" s="22"/>
      <c r="G64" s="12"/>
      <c r="H64" s="9"/>
      <c r="I64" s="9"/>
    </row>
    <row r="65" spans="2:3" ht="15">
      <c r="B65" s="4"/>
      <c r="C65" s="5"/>
    </row>
    <row r="66" spans="2:4" ht="15">
      <c r="B66" s="7" t="s">
        <v>18</v>
      </c>
      <c r="C66" s="10" t="s">
        <v>19</v>
      </c>
      <c r="D66" s="2"/>
    </row>
    <row r="67" spans="2:9" ht="12.75">
      <c r="B67" s="31" t="s">
        <v>14</v>
      </c>
      <c r="C67" s="31"/>
      <c r="D67" s="31"/>
      <c r="E67" s="31"/>
      <c r="F67" s="31"/>
      <c r="G67" s="31"/>
      <c r="H67" s="25">
        <f>Query5_S_PR_ELVO</f>
        <v>17239.99</v>
      </c>
      <c r="I67" s="25"/>
    </row>
    <row r="68" spans="2:9" ht="12.75">
      <c r="B68" s="31" t="s">
        <v>15</v>
      </c>
      <c r="C68" s="31"/>
      <c r="D68" s="31"/>
      <c r="E68" s="31"/>
      <c r="F68" s="31"/>
      <c r="G68" s="31"/>
      <c r="H68" s="25">
        <f>Query5_S_N_ELVO</f>
        <v>12962.4</v>
      </c>
      <c r="I68" s="25"/>
    </row>
    <row r="69" spans="2:9" ht="12.75">
      <c r="B69" s="22" t="s">
        <v>20</v>
      </c>
      <c r="C69" s="22"/>
      <c r="D69" s="22"/>
      <c r="E69" s="22"/>
      <c r="F69" s="22"/>
      <c r="G69" s="22"/>
      <c r="H69" s="25">
        <f>H68-H67</f>
        <v>-4277.590000000002</v>
      </c>
      <c r="I69" s="25"/>
    </row>
    <row r="70" spans="2:9" ht="12.75">
      <c r="B70" s="22"/>
      <c r="C70" s="22"/>
      <c r="D70" s="22"/>
      <c r="E70" s="22"/>
      <c r="F70" s="22"/>
      <c r="G70" s="22"/>
      <c r="H70" s="9"/>
      <c r="I70" s="9"/>
    </row>
    <row r="71" spans="2:9" ht="15">
      <c r="B71" s="11"/>
      <c r="C71" s="11"/>
      <c r="D71" s="11"/>
      <c r="E71" s="11"/>
      <c r="F71" s="11"/>
      <c r="G71" s="11"/>
      <c r="H71" s="9"/>
      <c r="I71" s="9"/>
    </row>
  </sheetData>
  <sheetProtection/>
  <mergeCells count="115">
    <mergeCell ref="H69:I69"/>
    <mergeCell ref="B67:G67"/>
    <mergeCell ref="B68:G68"/>
    <mergeCell ref="B57:F58"/>
    <mergeCell ref="B63:F64"/>
    <mergeCell ref="B56:G56"/>
    <mergeCell ref="B61:G61"/>
    <mergeCell ref="B62:G62"/>
    <mergeCell ref="H67:I67"/>
    <mergeCell ref="H68:I68"/>
    <mergeCell ref="H56:I56"/>
    <mergeCell ref="B55:G55"/>
    <mergeCell ref="B11:G11"/>
    <mergeCell ref="H11:I11"/>
    <mergeCell ref="H13:I13"/>
    <mergeCell ref="H61:I61"/>
    <mergeCell ref="H62:I62"/>
    <mergeCell ref="H63:I63"/>
    <mergeCell ref="B10:G10"/>
    <mergeCell ref="H6:I6"/>
    <mergeCell ref="H57:I57"/>
    <mergeCell ref="H8:I8"/>
    <mergeCell ref="H9:I9"/>
    <mergeCell ref="B52:G52"/>
    <mergeCell ref="B7:G7"/>
    <mergeCell ref="H7:I7"/>
    <mergeCell ref="H10:I10"/>
    <mergeCell ref="H55:I55"/>
    <mergeCell ref="G57:G58"/>
    <mergeCell ref="B69:F70"/>
    <mergeCell ref="G69:G70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51:G51"/>
    <mergeCell ref="H51:I51"/>
    <mergeCell ref="B47:G47"/>
    <mergeCell ref="H47:I47"/>
    <mergeCell ref="B48:G48"/>
    <mergeCell ref="H48:I48"/>
    <mergeCell ref="B49:G49"/>
    <mergeCell ref="H49:I49"/>
    <mergeCell ref="B46:G46"/>
    <mergeCell ref="H46:I46"/>
    <mergeCell ref="B50:G50"/>
    <mergeCell ref="H50:I50"/>
  </mergeCells>
  <printOptions/>
  <pageMargins left="0.75" right="0.75" top="0.43" bottom="1" header="0.5" footer="0.5"/>
  <pageSetup horizontalDpi="600" verticalDpi="600" orientation="portrait" paperSize="9" scale="9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4745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3791.6</v>
      </c>
      <c r="D7" s="14" t="s">
        <v>29</v>
      </c>
      <c r="E7" s="14" t="s">
        <v>30</v>
      </c>
      <c r="F7">
        <v>1234.7</v>
      </c>
    </row>
    <row r="8" spans="1:2" ht="12.75">
      <c r="A8" t="s">
        <v>31</v>
      </c>
      <c r="B8">
        <v>19230.02</v>
      </c>
    </row>
    <row r="9" spans="1:7" ht="12.75">
      <c r="A9" t="s">
        <v>32</v>
      </c>
      <c r="B9">
        <v>21228.66</v>
      </c>
      <c r="C9">
        <v>47976.77</v>
      </c>
      <c r="D9">
        <v>38282.74</v>
      </c>
      <c r="E9">
        <v>40962.53</v>
      </c>
      <c r="F9">
        <v>12962.4</v>
      </c>
      <c r="G9">
        <v>17239.99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Пользователь Windows</cp:lastModifiedBy>
  <cp:lastPrinted>2021-03-24T04:55:55Z</cp:lastPrinted>
  <dcterms:created xsi:type="dcterms:W3CDTF">2013-02-11T07:55:36Z</dcterms:created>
  <dcterms:modified xsi:type="dcterms:W3CDTF">2021-03-26T08:58:33Z</dcterms:modified>
  <cp:category/>
  <cp:version/>
  <cp:contentType/>
  <cp:contentStatus/>
</cp:coreProperties>
</file>